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1"/>
  </bookViews>
  <sheets>
    <sheet name="Лист1" sheetId="1" r:id="rId1"/>
    <sheet name="апр" sheetId="2" r:id="rId2"/>
    <sheet name="Лист3" sheetId="3" r:id="rId3"/>
    <sheet name="Лист4" sheetId="4" r:id="rId4"/>
    <sheet name="Лист5" sheetId="5" r:id="rId5"/>
  </sheets>
  <externalReferences>
    <externalReference r:id="rId6"/>
  </externalReferences>
  <calcPr calcId="145621"/>
</workbook>
</file>

<file path=xl/calcChain.xml><?xml version="1.0" encoding="utf-8"?>
<calcChain xmlns="http://schemas.openxmlformats.org/spreadsheetml/2006/main">
  <c r="U67" i="1" l="1"/>
  <c r="F67" i="1"/>
  <c r="D67" i="1"/>
  <c r="U66" i="1"/>
  <c r="T66" i="1"/>
  <c r="R66" i="1"/>
  <c r="P66" i="1"/>
  <c r="N66" i="1"/>
  <c r="L66" i="1"/>
  <c r="J66" i="1"/>
  <c r="H66" i="1"/>
  <c r="F66" i="1"/>
  <c r="D66" i="1"/>
  <c r="U65" i="1"/>
  <c r="T65" i="1"/>
  <c r="R65" i="1"/>
  <c r="P65" i="1"/>
  <c r="N65" i="1"/>
  <c r="L65" i="1"/>
  <c r="J65" i="1"/>
  <c r="H65" i="1"/>
  <c r="F65" i="1"/>
  <c r="D65" i="1"/>
  <c r="U64" i="1"/>
  <c r="T64" i="1"/>
  <c r="R64" i="1"/>
  <c r="P64" i="1"/>
  <c r="N64" i="1"/>
  <c r="L64" i="1"/>
  <c r="J64" i="1"/>
  <c r="H64" i="1"/>
  <c r="F64" i="1"/>
  <c r="D64" i="1"/>
  <c r="U63" i="1"/>
  <c r="T63" i="1"/>
  <c r="R63" i="1"/>
  <c r="P63" i="1"/>
  <c r="N63" i="1"/>
  <c r="L63" i="1"/>
  <c r="J63" i="1"/>
  <c r="H63" i="1"/>
  <c r="F63" i="1"/>
  <c r="D63" i="1"/>
  <c r="U62" i="1"/>
  <c r="T62" i="1"/>
  <c r="R62" i="1"/>
  <c r="P62" i="1"/>
  <c r="N62" i="1"/>
  <c r="L62" i="1"/>
  <c r="J62" i="1"/>
  <c r="H62" i="1"/>
  <c r="F62" i="1"/>
  <c r="D62" i="1"/>
  <c r="U61" i="1"/>
  <c r="T61" i="1"/>
  <c r="R61" i="1"/>
  <c r="P61" i="1"/>
  <c r="N61" i="1"/>
  <c r="L61" i="1"/>
  <c r="J61" i="1"/>
  <c r="H61" i="1"/>
  <c r="F61" i="1"/>
  <c r="D61" i="1"/>
  <c r="U60" i="1"/>
  <c r="T60" i="1"/>
  <c r="R60" i="1"/>
  <c r="P60" i="1"/>
  <c r="N60" i="1"/>
  <c r="L60" i="1"/>
  <c r="J60" i="1"/>
  <c r="H60" i="1"/>
  <c r="F60" i="1"/>
  <c r="D60" i="1"/>
  <c r="U59" i="1"/>
  <c r="T59" i="1"/>
  <c r="R59" i="1"/>
  <c r="P59" i="1"/>
  <c r="N59" i="1"/>
  <c r="L59" i="1"/>
  <c r="J59" i="1"/>
  <c r="H59" i="1"/>
  <c r="F59" i="1"/>
  <c r="D59" i="1"/>
  <c r="U58" i="1"/>
  <c r="T58" i="1"/>
  <c r="R58" i="1"/>
  <c r="P58" i="1"/>
  <c r="N58" i="1"/>
  <c r="L58" i="1"/>
  <c r="J58" i="1"/>
  <c r="H58" i="1"/>
  <c r="F58" i="1"/>
  <c r="D58" i="1"/>
  <c r="U57" i="1"/>
  <c r="T57" i="1"/>
  <c r="R57" i="1"/>
  <c r="P57" i="1"/>
  <c r="N57" i="1"/>
  <c r="L57" i="1"/>
  <c r="J57" i="1"/>
  <c r="H57" i="1"/>
  <c r="F57" i="1"/>
  <c r="D57" i="1"/>
  <c r="U56" i="1"/>
  <c r="T56" i="1"/>
  <c r="R56" i="1"/>
  <c r="P56" i="1"/>
  <c r="N56" i="1"/>
  <c r="L56" i="1"/>
  <c r="J56" i="1"/>
  <c r="H56" i="1"/>
  <c r="F56" i="1"/>
  <c r="D56" i="1"/>
  <c r="U55" i="1"/>
  <c r="T55" i="1"/>
  <c r="R55" i="1"/>
  <c r="P55" i="1"/>
  <c r="N55" i="1"/>
  <c r="L55" i="1"/>
  <c r="J55" i="1"/>
  <c r="H55" i="1"/>
  <c r="F55" i="1"/>
  <c r="D55" i="1"/>
  <c r="U54" i="1"/>
  <c r="T54" i="1"/>
  <c r="R54" i="1"/>
  <c r="P54" i="1"/>
  <c r="N54" i="1"/>
  <c r="L54" i="1"/>
  <c r="J54" i="1"/>
  <c r="H54" i="1"/>
  <c r="F54" i="1"/>
  <c r="D54" i="1"/>
  <c r="U53" i="1"/>
  <c r="T53" i="1"/>
  <c r="R53" i="1"/>
  <c r="P53" i="1"/>
  <c r="N53" i="1"/>
  <c r="L53" i="1"/>
  <c r="J53" i="1"/>
  <c r="H53" i="1"/>
  <c r="F53" i="1"/>
  <c r="D53" i="1"/>
  <c r="U52" i="1"/>
  <c r="T52" i="1"/>
  <c r="R52" i="1"/>
  <c r="P52" i="1"/>
  <c r="N52" i="1"/>
  <c r="L52" i="1"/>
  <c r="J52" i="1"/>
  <c r="H52" i="1"/>
  <c r="F52" i="1"/>
  <c r="D52" i="1"/>
  <c r="U51" i="1"/>
  <c r="T51" i="1"/>
  <c r="R51" i="1"/>
  <c r="P51" i="1"/>
  <c r="N51" i="1"/>
  <c r="L51" i="1"/>
  <c r="J51" i="1"/>
  <c r="H51" i="1"/>
  <c r="F51" i="1"/>
  <c r="D51" i="1"/>
  <c r="U50" i="1"/>
  <c r="T50" i="1"/>
  <c r="R50" i="1"/>
  <c r="P50" i="1"/>
  <c r="N50" i="1"/>
  <c r="L50" i="1"/>
  <c r="J50" i="1"/>
  <c r="H50" i="1"/>
  <c r="F50" i="1"/>
  <c r="D50" i="1"/>
  <c r="U49" i="1"/>
  <c r="T49" i="1"/>
  <c r="R49" i="1"/>
  <c r="P49" i="1"/>
  <c r="N49" i="1"/>
  <c r="L49" i="1"/>
  <c r="J49" i="1"/>
  <c r="H49" i="1"/>
  <c r="F49" i="1"/>
  <c r="D49" i="1"/>
  <c r="U48" i="1"/>
  <c r="T48" i="1"/>
  <c r="R48" i="1"/>
  <c r="P48" i="1"/>
  <c r="N48" i="1"/>
  <c r="L48" i="1"/>
  <c r="J48" i="1"/>
  <c r="H48" i="1"/>
  <c r="F48" i="1"/>
  <c r="D48" i="1"/>
  <c r="U47" i="1"/>
  <c r="T47" i="1"/>
  <c r="R47" i="1"/>
  <c r="P47" i="1"/>
  <c r="N47" i="1"/>
  <c r="L47" i="1"/>
  <c r="J47" i="1"/>
  <c r="H47" i="1"/>
  <c r="F47" i="1"/>
  <c r="D47" i="1"/>
  <c r="U46" i="1"/>
  <c r="T46" i="1"/>
  <c r="R46" i="1"/>
  <c r="P46" i="1"/>
  <c r="N46" i="1"/>
  <c r="L46" i="1"/>
  <c r="J46" i="1"/>
  <c r="H46" i="1"/>
  <c r="F46" i="1"/>
  <c r="D46" i="1"/>
  <c r="U45" i="1"/>
  <c r="T45" i="1"/>
  <c r="R45" i="1"/>
  <c r="P45" i="1"/>
  <c r="N45" i="1"/>
  <c r="L45" i="1"/>
  <c r="J45" i="1"/>
  <c r="H45" i="1"/>
  <c r="F45" i="1"/>
  <c r="D45" i="1"/>
  <c r="U44" i="1"/>
  <c r="T44" i="1"/>
  <c r="R44" i="1"/>
  <c r="P44" i="1"/>
  <c r="N44" i="1"/>
  <c r="L44" i="1"/>
  <c r="J44" i="1"/>
  <c r="H44" i="1"/>
  <c r="F44" i="1"/>
  <c r="D44" i="1"/>
  <c r="U43" i="1"/>
  <c r="T43" i="1"/>
  <c r="R43" i="1"/>
  <c r="P43" i="1"/>
  <c r="N43" i="1"/>
  <c r="L43" i="1"/>
  <c r="J43" i="1"/>
  <c r="H43" i="1"/>
  <c r="F43" i="1"/>
  <c r="D43" i="1"/>
  <c r="U42" i="1"/>
  <c r="T42" i="1"/>
  <c r="R42" i="1"/>
  <c r="P42" i="1"/>
  <c r="N42" i="1"/>
  <c r="L42" i="1"/>
  <c r="J42" i="1"/>
  <c r="H42" i="1"/>
  <c r="F42" i="1"/>
  <c r="D42" i="1"/>
  <c r="U41" i="1"/>
  <c r="T41" i="1"/>
  <c r="R41" i="1"/>
  <c r="P41" i="1"/>
  <c r="N41" i="1"/>
  <c r="L41" i="1"/>
  <c r="J41" i="1"/>
  <c r="H41" i="1"/>
  <c r="F41" i="1"/>
  <c r="D41" i="1"/>
  <c r="U40" i="1"/>
  <c r="T40" i="1"/>
  <c r="R40" i="1"/>
  <c r="P40" i="1"/>
  <c r="N40" i="1"/>
  <c r="L40" i="1"/>
  <c r="J40" i="1"/>
  <c r="H40" i="1"/>
  <c r="F40" i="1"/>
  <c r="D40" i="1"/>
  <c r="U39" i="1"/>
  <c r="T39" i="1"/>
  <c r="R39" i="1"/>
  <c r="P39" i="1"/>
  <c r="N39" i="1"/>
  <c r="L39" i="1"/>
  <c r="J39" i="1"/>
  <c r="H39" i="1"/>
  <c r="F39" i="1"/>
  <c r="D39" i="1"/>
  <c r="U38" i="1"/>
  <c r="T38" i="1"/>
  <c r="R38" i="1"/>
  <c r="P38" i="1"/>
  <c r="N38" i="1"/>
  <c r="L38" i="1"/>
  <c r="J38" i="1"/>
  <c r="H38" i="1"/>
  <c r="F38" i="1"/>
  <c r="D38" i="1"/>
  <c r="U37" i="1"/>
  <c r="T37" i="1"/>
  <c r="R37" i="1"/>
  <c r="P37" i="1"/>
  <c r="N37" i="1"/>
  <c r="L37" i="1"/>
  <c r="J37" i="1"/>
  <c r="H37" i="1"/>
  <c r="F37" i="1"/>
  <c r="D37" i="1"/>
  <c r="U36" i="1"/>
  <c r="T36" i="1"/>
  <c r="R36" i="1"/>
  <c r="P36" i="1"/>
  <c r="N36" i="1"/>
  <c r="L36" i="1"/>
  <c r="J36" i="1"/>
  <c r="H36" i="1"/>
  <c r="F36" i="1"/>
  <c r="D36" i="1"/>
  <c r="U35" i="1"/>
  <c r="T35" i="1"/>
  <c r="R35" i="1"/>
  <c r="P35" i="1"/>
  <c r="N35" i="1"/>
  <c r="L35" i="1"/>
  <c r="J35" i="1"/>
  <c r="H35" i="1"/>
  <c r="F35" i="1"/>
  <c r="D35" i="1"/>
  <c r="U34" i="1"/>
  <c r="T34" i="1"/>
  <c r="R34" i="1"/>
  <c r="P34" i="1"/>
  <c r="N34" i="1"/>
  <c r="L34" i="1"/>
  <c r="J34" i="1"/>
  <c r="H34" i="1"/>
  <c r="F34" i="1"/>
  <c r="D34" i="1"/>
  <c r="U33" i="1"/>
  <c r="T33" i="1"/>
  <c r="R33" i="1"/>
  <c r="P33" i="1"/>
  <c r="N33" i="1"/>
  <c r="L33" i="1"/>
  <c r="J33" i="1"/>
  <c r="H33" i="1"/>
  <c r="F33" i="1"/>
  <c r="D33" i="1"/>
  <c r="U32" i="1"/>
  <c r="T32" i="1"/>
  <c r="R32" i="1"/>
  <c r="P32" i="1"/>
  <c r="N32" i="1"/>
  <c r="L32" i="1"/>
  <c r="J32" i="1"/>
  <c r="H32" i="1"/>
  <c r="F32" i="1"/>
  <c r="D32" i="1"/>
  <c r="U31" i="1"/>
  <c r="T31" i="1"/>
  <c r="R31" i="1"/>
  <c r="P31" i="1"/>
  <c r="N31" i="1"/>
  <c r="L31" i="1"/>
  <c r="J31" i="1"/>
  <c r="H31" i="1"/>
  <c r="F31" i="1"/>
  <c r="D31" i="1"/>
  <c r="U30" i="1"/>
  <c r="T30" i="1"/>
  <c r="R30" i="1"/>
  <c r="P30" i="1"/>
  <c r="N30" i="1"/>
  <c r="L30" i="1"/>
  <c r="J30" i="1"/>
  <c r="H30" i="1"/>
  <c r="F30" i="1"/>
  <c r="D30" i="1"/>
  <c r="U29" i="1"/>
  <c r="T29" i="1"/>
  <c r="R29" i="1"/>
  <c r="P29" i="1"/>
  <c r="N29" i="1"/>
  <c r="L29" i="1"/>
  <c r="J29" i="1"/>
  <c r="H29" i="1"/>
  <c r="F29" i="1"/>
  <c r="D29" i="1"/>
  <c r="U28" i="1"/>
  <c r="T28" i="1"/>
  <c r="R28" i="1"/>
  <c r="P28" i="1"/>
  <c r="N28" i="1"/>
  <c r="L28" i="1"/>
  <c r="J28" i="1"/>
  <c r="H28" i="1"/>
  <c r="F28" i="1"/>
  <c r="D28" i="1"/>
  <c r="U27" i="1"/>
  <c r="T27" i="1"/>
  <c r="R27" i="1"/>
  <c r="P27" i="1"/>
  <c r="N27" i="1"/>
  <c r="L27" i="1"/>
  <c r="J27" i="1"/>
  <c r="H27" i="1"/>
  <c r="F27" i="1"/>
  <c r="D27" i="1"/>
  <c r="U26" i="1"/>
  <c r="T26" i="1"/>
  <c r="R26" i="1"/>
  <c r="P26" i="1"/>
  <c r="N26" i="1"/>
  <c r="L26" i="1"/>
  <c r="J26" i="1"/>
  <c r="H26" i="1"/>
  <c r="F26" i="1"/>
  <c r="D26" i="1"/>
  <c r="U25" i="1"/>
  <c r="T25" i="1"/>
  <c r="R25" i="1"/>
  <c r="P25" i="1"/>
  <c r="N25" i="1"/>
  <c r="L25" i="1"/>
  <c r="J25" i="1"/>
  <c r="H25" i="1"/>
  <c r="F25" i="1"/>
  <c r="D25" i="1"/>
  <c r="U24" i="1"/>
  <c r="T24" i="1"/>
  <c r="R24" i="1"/>
  <c r="P24" i="1"/>
  <c r="N24" i="1"/>
  <c r="L24" i="1"/>
  <c r="J24" i="1"/>
  <c r="H24" i="1"/>
  <c r="F24" i="1"/>
  <c r="D24" i="1"/>
  <c r="U23" i="1"/>
  <c r="T23" i="1"/>
  <c r="R23" i="1"/>
  <c r="P23" i="1"/>
  <c r="N23" i="1"/>
  <c r="L23" i="1"/>
  <c r="J23" i="1"/>
  <c r="H23" i="1"/>
  <c r="F23" i="1"/>
  <c r="D23" i="1"/>
  <c r="U22" i="1"/>
  <c r="T22" i="1"/>
  <c r="R22" i="1"/>
  <c r="P22" i="1"/>
  <c r="N22" i="1"/>
  <c r="L22" i="1"/>
  <c r="J22" i="1"/>
  <c r="H22" i="1"/>
  <c r="F22" i="1"/>
  <c r="D22" i="1"/>
  <c r="U21" i="1"/>
  <c r="T21" i="1"/>
  <c r="R21" i="1"/>
  <c r="P21" i="1"/>
  <c r="N21" i="1"/>
  <c r="L21" i="1"/>
  <c r="J21" i="1"/>
  <c r="H21" i="1"/>
  <c r="F21" i="1"/>
  <c r="D21" i="1"/>
  <c r="U20" i="1"/>
  <c r="T20" i="1"/>
  <c r="R20" i="1"/>
  <c r="P20" i="1"/>
  <c r="N20" i="1"/>
  <c r="L20" i="1"/>
  <c r="J20" i="1"/>
  <c r="H20" i="1"/>
  <c r="F20" i="1"/>
  <c r="D20" i="1"/>
  <c r="U19" i="1"/>
  <c r="T19" i="1"/>
  <c r="R19" i="1"/>
  <c r="P19" i="1"/>
  <c r="N19" i="1"/>
  <c r="L19" i="1"/>
  <c r="J19" i="1"/>
  <c r="H19" i="1"/>
  <c r="F19" i="1"/>
  <c r="D19" i="1"/>
  <c r="U18" i="1"/>
  <c r="T18" i="1"/>
  <c r="R18" i="1"/>
  <c r="P18" i="1"/>
  <c r="N18" i="1"/>
  <c r="L18" i="1"/>
  <c r="J18" i="1"/>
  <c r="H18" i="1"/>
  <c r="F18" i="1"/>
  <c r="D18" i="1"/>
  <c r="U17" i="1"/>
  <c r="T17" i="1"/>
  <c r="R17" i="1"/>
  <c r="P17" i="1"/>
  <c r="N17" i="1"/>
  <c r="L17" i="1"/>
  <c r="J17" i="1"/>
  <c r="H17" i="1"/>
  <c r="F17" i="1"/>
  <c r="D17" i="1"/>
  <c r="U16" i="1"/>
  <c r="T16" i="1"/>
  <c r="R16" i="1"/>
  <c r="P16" i="1"/>
  <c r="N16" i="1"/>
  <c r="L16" i="1"/>
  <c r="J16" i="1"/>
  <c r="H16" i="1"/>
  <c r="F16" i="1"/>
  <c r="D16" i="1"/>
  <c r="U15" i="1"/>
  <c r="T15" i="1"/>
  <c r="R15" i="1"/>
  <c r="P15" i="1"/>
  <c r="N15" i="1"/>
  <c r="L15" i="1"/>
  <c r="J15" i="1"/>
  <c r="H15" i="1"/>
  <c r="F15" i="1"/>
  <c r="D15" i="1"/>
  <c r="U14" i="1"/>
  <c r="T14" i="1"/>
  <c r="R14" i="1"/>
  <c r="P14" i="1"/>
  <c r="N14" i="1"/>
  <c r="L14" i="1"/>
  <c r="J14" i="1"/>
  <c r="H14" i="1"/>
  <c r="F14" i="1"/>
  <c r="D14" i="1"/>
  <c r="U13" i="1"/>
  <c r="T13" i="1"/>
  <c r="R13" i="1"/>
  <c r="P13" i="1"/>
  <c r="N13" i="1"/>
  <c r="L13" i="1"/>
  <c r="J13" i="1"/>
  <c r="H13" i="1"/>
  <c r="F13" i="1"/>
  <c r="D13" i="1"/>
  <c r="U12" i="1"/>
  <c r="T12" i="1"/>
  <c r="R12" i="1"/>
  <c r="P12" i="1"/>
  <c r="N12" i="1"/>
  <c r="L12" i="1"/>
  <c r="J12" i="1"/>
  <c r="H12" i="1"/>
  <c r="F12" i="1"/>
  <c r="D12" i="1"/>
  <c r="U11" i="1"/>
  <c r="T11" i="1"/>
  <c r="R11" i="1"/>
  <c r="P11" i="1"/>
  <c r="N11" i="1"/>
  <c r="L11" i="1"/>
  <c r="J11" i="1"/>
  <c r="H11" i="1"/>
  <c r="F11" i="1"/>
  <c r="D11" i="1"/>
  <c r="U10" i="1"/>
  <c r="T10" i="1"/>
  <c r="R10" i="1"/>
  <c r="P10" i="1"/>
  <c r="N10" i="1"/>
  <c r="L10" i="1"/>
  <c r="J10" i="1"/>
  <c r="H10" i="1"/>
  <c r="F10" i="1"/>
  <c r="D10" i="1"/>
  <c r="U9" i="1"/>
  <c r="T9" i="1"/>
  <c r="R9" i="1"/>
  <c r="P9" i="1"/>
  <c r="N9" i="1"/>
  <c r="L9" i="1"/>
  <c r="J9" i="1"/>
  <c r="H9" i="1"/>
  <c r="F9" i="1"/>
  <c r="D9" i="1"/>
  <c r="U8" i="1"/>
  <c r="T8" i="1"/>
  <c r="R8" i="1"/>
  <c r="P8" i="1"/>
  <c r="N8" i="1"/>
  <c r="L8" i="1"/>
  <c r="J8" i="1"/>
  <c r="H8" i="1"/>
  <c r="F8" i="1"/>
  <c r="D8" i="1"/>
  <c r="U7" i="1"/>
  <c r="T7" i="1"/>
  <c r="R7" i="1"/>
  <c r="P7" i="1"/>
  <c r="N7" i="1"/>
  <c r="L7" i="1"/>
  <c r="J7" i="1"/>
  <c r="H7" i="1"/>
  <c r="F7" i="1"/>
  <c r="D7" i="1"/>
  <c r="U6" i="1"/>
  <c r="T6" i="1"/>
  <c r="R6" i="1"/>
  <c r="P6" i="1"/>
  <c r="N6" i="1"/>
  <c r="L6" i="1"/>
  <c r="J6" i="1"/>
  <c r="H6" i="1"/>
  <c r="F6" i="1"/>
  <c r="D6" i="1"/>
  <c r="U5" i="1"/>
  <c r="T5" i="1"/>
  <c r="R5" i="1"/>
  <c r="P5" i="1"/>
  <c r="N5" i="1"/>
  <c r="L5" i="1"/>
  <c r="J5" i="1"/>
  <c r="H5" i="1"/>
  <c r="F5" i="1"/>
  <c r="D5" i="1"/>
  <c r="U4" i="1"/>
  <c r="T4" i="1"/>
  <c r="T68" i="1" s="1"/>
  <c r="T69" i="1" s="1"/>
  <c r="T70" i="1" s="1"/>
  <c r="R4" i="1"/>
  <c r="R68" i="1" s="1"/>
  <c r="R69" i="1" s="1"/>
  <c r="R70" i="1" s="1"/>
  <c r="P4" i="1"/>
  <c r="P68" i="1" s="1"/>
  <c r="P69" i="1" s="1"/>
  <c r="P70" i="1" s="1"/>
  <c r="N4" i="1"/>
  <c r="N68" i="1" s="1"/>
  <c r="N69" i="1" s="1"/>
  <c r="N70" i="1" s="1"/>
  <c r="L4" i="1"/>
  <c r="L68" i="1" s="1"/>
  <c r="L69" i="1" s="1"/>
  <c r="L70" i="1" s="1"/>
  <c r="J4" i="1"/>
  <c r="J68" i="1" s="1"/>
  <c r="J69" i="1" s="1"/>
  <c r="J70" i="1" s="1"/>
  <c r="H4" i="1"/>
  <c r="H68" i="1" s="1"/>
  <c r="H69" i="1" s="1"/>
  <c r="H70" i="1" s="1"/>
  <c r="F4" i="1"/>
  <c r="F68" i="1" s="1"/>
  <c r="F69" i="1" s="1"/>
  <c r="F70" i="1" s="1"/>
  <c r="D4" i="1"/>
  <c r="D68" i="1" s="1"/>
  <c r="U2" i="1"/>
  <c r="B71" i="1" l="1"/>
  <c r="D69" i="1"/>
  <c r="D70" i="1" s="1"/>
  <c r="B72" i="1" s="1"/>
</calcChain>
</file>

<file path=xl/sharedStrings.xml><?xml version="1.0" encoding="utf-8"?>
<sst xmlns="http://schemas.openxmlformats.org/spreadsheetml/2006/main" count="1267" uniqueCount="340">
  <si>
    <t xml:space="preserve">Меню-требование персонал </t>
  </si>
  <si>
    <t>обед</t>
  </si>
  <si>
    <t>дата:</t>
  </si>
  <si>
    <t>продукты</t>
  </si>
  <si>
    <t>цена</t>
  </si>
  <si>
    <t>порц</t>
  </si>
  <si>
    <t>суп харчо</t>
  </si>
  <si>
    <t>пюре картоф</t>
  </si>
  <si>
    <t>колбаса</t>
  </si>
  <si>
    <t>котлета куриная</t>
  </si>
  <si>
    <t>оливье</t>
  </si>
  <si>
    <t>чай</t>
  </si>
  <si>
    <t xml:space="preserve">дорожная </t>
  </si>
  <si>
    <t>ватрушка со см</t>
  </si>
  <si>
    <t>рогалик со сгущ</t>
  </si>
  <si>
    <t>сумма</t>
  </si>
  <si>
    <t>голень цб</t>
  </si>
  <si>
    <t>горох колотый</t>
  </si>
  <si>
    <t>грудка цб</t>
  </si>
  <si>
    <t>дрожжи пресованные</t>
  </si>
  <si>
    <t>зеленый горошек конс</t>
  </si>
  <si>
    <t>изюм</t>
  </si>
  <si>
    <t>капуста св</t>
  </si>
  <si>
    <t>картофель</t>
  </si>
  <si>
    <t>кисель</t>
  </si>
  <si>
    <t>колбаса вареная</t>
  </si>
  <si>
    <t>кофейный напиток</t>
  </si>
  <si>
    <t>крупа греча</t>
  </si>
  <si>
    <t>крупа манная</t>
  </si>
  <si>
    <t>крупа перловая</t>
  </si>
  <si>
    <t>крупа пшено</t>
  </si>
  <si>
    <t>крупа рис</t>
  </si>
  <si>
    <t>кукуруза консервированная</t>
  </si>
  <si>
    <t>лавровый лист</t>
  </si>
  <si>
    <t>лимонная кислота</t>
  </si>
  <si>
    <t>лук репчатый</t>
  </si>
  <si>
    <t>майонез</t>
  </si>
  <si>
    <t>мак кондитерский</t>
  </si>
  <si>
    <t>макароны</t>
  </si>
  <si>
    <t>масло растительное</t>
  </si>
  <si>
    <t>масло сливочное</t>
  </si>
  <si>
    <t>маргарин</t>
  </si>
  <si>
    <t>минтай</t>
  </si>
  <si>
    <t>молоко цельное</t>
  </si>
  <si>
    <t xml:space="preserve">молоко сгущеное </t>
  </si>
  <si>
    <t>молоко сгущеное вареное</t>
  </si>
  <si>
    <t>молоко сухое</t>
  </si>
  <si>
    <t>морковь</t>
  </si>
  <si>
    <t>мука в/с</t>
  </si>
  <si>
    <t>мясо говядина</t>
  </si>
  <si>
    <t>огурцы маринованные</t>
  </si>
  <si>
    <t>повидло</t>
  </si>
  <si>
    <t>пельмени</t>
  </si>
  <si>
    <t>перец горошек</t>
  </si>
  <si>
    <t>перец молотый</t>
  </si>
  <si>
    <t>сахарная пудра</t>
  </si>
  <si>
    <t>сахарный песок</t>
  </si>
  <si>
    <t>сметана</t>
  </si>
  <si>
    <t>свекла</t>
  </si>
  <si>
    <t>сок</t>
  </si>
  <si>
    <t>соль</t>
  </si>
  <si>
    <t>сосиски молочные</t>
  </si>
  <si>
    <t xml:space="preserve">суп с макаронными изделиями </t>
  </si>
  <si>
    <t>сухофрукты</t>
  </si>
  <si>
    <t>творог</t>
  </si>
  <si>
    <t>томатная паста</t>
  </si>
  <si>
    <t>томаты консервированные</t>
  </si>
  <si>
    <t>фасоль</t>
  </si>
  <si>
    <t>хлеб в/с</t>
  </si>
  <si>
    <t>хлеб дарницкий</t>
  </si>
  <si>
    <t>черная смородина</t>
  </si>
  <si>
    <t>яйцо</t>
  </si>
  <si>
    <t>Итог</t>
  </si>
  <si>
    <t>себестоимость 1 порц</t>
  </si>
  <si>
    <t>цена 1 порц</t>
  </si>
  <si>
    <r>
      <rPr>
        <b/>
        <sz val="11"/>
        <color theme="1"/>
        <rFont val="Calibri"/>
        <family val="2"/>
        <charset val="204"/>
        <scheme val="minor"/>
      </rPr>
      <t>себестоимость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charset val="204"/>
        <scheme val="minor"/>
      </rPr>
      <t>выход</t>
    </r>
  </si>
  <si>
    <t>итог выход</t>
  </si>
  <si>
    <r>
      <t xml:space="preserve">МЕНЮ       </t>
    </r>
    <r>
      <rPr>
        <sz val="12"/>
        <color theme="1"/>
        <rFont val="Calibri"/>
        <family val="2"/>
        <charset val="204"/>
        <scheme val="minor"/>
      </rPr>
      <t>ДЛЯ ПЛАТНИКОВ</t>
    </r>
    <r>
      <rPr>
        <sz val="16"/>
        <color theme="1"/>
        <rFont val="Calibri"/>
        <family val="2"/>
        <scheme val="minor"/>
      </rPr>
      <t>:</t>
    </r>
  </si>
  <si>
    <r>
      <t xml:space="preserve">МЕНЮ       </t>
    </r>
    <r>
      <rPr>
        <sz val="12"/>
        <color theme="1"/>
        <rFont val="Calibri"/>
        <family val="2"/>
        <charset val="204"/>
        <scheme val="minor"/>
      </rPr>
      <t>ДЛЯ ОБУЧАЮЩИХСЯ</t>
    </r>
    <r>
      <rPr>
        <sz val="16"/>
        <color theme="1"/>
        <rFont val="Calibri"/>
        <family val="2"/>
        <scheme val="minor"/>
      </rPr>
      <t>:</t>
    </r>
  </si>
  <si>
    <t>ОБЕД</t>
  </si>
  <si>
    <t>1/250</t>
  </si>
  <si>
    <t>наименование блюд</t>
  </si>
  <si>
    <t>выход блюд</t>
  </si>
  <si>
    <t xml:space="preserve">цена </t>
  </si>
  <si>
    <t>УЖИН</t>
  </si>
  <si>
    <t>чай сладкий</t>
  </si>
  <si>
    <t>1/30</t>
  </si>
  <si>
    <t xml:space="preserve">                заведующая столовой_____________ Лаврентьева М.М.</t>
  </si>
  <si>
    <t>чай с лимоном</t>
  </si>
  <si>
    <t>200/10</t>
  </si>
  <si>
    <t>кофе черный с сахаром</t>
  </si>
  <si>
    <t>ВЫПЕЧКА</t>
  </si>
  <si>
    <t>щи из свежей капусты с картофелем</t>
  </si>
  <si>
    <t>2/30</t>
  </si>
  <si>
    <t>75/50</t>
  </si>
  <si>
    <t xml:space="preserve">                                                                                                                УТВЕРЖДАЮ: ДИРЕКТОР ГАПОУ АО "КЛТТ"</t>
  </si>
  <si>
    <t>пюре картофельное</t>
  </si>
  <si>
    <t>1/200</t>
  </si>
  <si>
    <t>1/75/50</t>
  </si>
  <si>
    <t>макароны отварные</t>
  </si>
  <si>
    <t>УТВЕРЖДАЮ :ДИРЕКТОР ГАПОУ АО "КЛТТ"</t>
  </si>
  <si>
    <t xml:space="preserve">             ______________ Панов А.И.</t>
  </si>
  <si>
    <t>МЕНЮ       ДЛЯ ОБУЧАЮЩИХСЯ:</t>
  </si>
  <si>
    <t>греча отварная</t>
  </si>
  <si>
    <t>рис отварной</t>
  </si>
  <si>
    <t>плюшка</t>
  </si>
  <si>
    <t>______________ Панов А.И.</t>
  </si>
  <si>
    <t>1/300</t>
  </si>
  <si>
    <t>1/100</t>
  </si>
  <si>
    <t>пирожки с рисом и яйцом</t>
  </si>
  <si>
    <t>компот из сухофруктов</t>
  </si>
  <si>
    <t>сосиска в тесте</t>
  </si>
  <si>
    <t>шаньга с картошкой</t>
  </si>
  <si>
    <t>суп картофельный с горохом</t>
  </si>
  <si>
    <t>1/100/50</t>
  </si>
  <si>
    <t>пончики</t>
  </si>
  <si>
    <t xml:space="preserve">                     заведующая столовой_____________ Лаврентьева М.М.</t>
  </si>
  <si>
    <t xml:space="preserve">                                                                                                                                   УТВЕРЖДАЮ :ДИРЕКТОР ГАПОУ АО "КЛТТ"</t>
  </si>
  <si>
    <t xml:space="preserve">                                                                                                                  УТВЕРЖДАЮ: ДИРЕКТОР ГАПОУ АО "КЛТТ"</t>
  </si>
  <si>
    <t>котлета куринная с соусом белым</t>
  </si>
  <si>
    <t>салат мясной</t>
  </si>
  <si>
    <t>пирожки с мясом</t>
  </si>
  <si>
    <t>сочни с творогом</t>
  </si>
  <si>
    <t>салат с крабовыми палочками</t>
  </si>
  <si>
    <t>шаньга с творогом</t>
  </si>
  <si>
    <t>суп картофельный с рыбой</t>
  </si>
  <si>
    <t>голень отварная</t>
  </si>
  <si>
    <t>веснушка</t>
  </si>
  <si>
    <t>блины с молоком сгущенным</t>
  </si>
  <si>
    <t>150/20</t>
  </si>
  <si>
    <t>гуляш из курицы</t>
  </si>
  <si>
    <t>сметанники</t>
  </si>
  <si>
    <t>1/75</t>
  </si>
  <si>
    <t>гуляш мясной</t>
  </si>
  <si>
    <t>сельдь под шубой</t>
  </si>
  <si>
    <t>салат цезарь</t>
  </si>
  <si>
    <t>капуста тушеная</t>
  </si>
  <si>
    <t xml:space="preserve">                                                                                                                            УТВЕРЖДАЮ :ДИРЕКТОР ГАПОУ АО "КЛТТ"</t>
  </si>
  <si>
    <t>салат столичный</t>
  </si>
  <si>
    <t>кекс столичный</t>
  </si>
  <si>
    <t>пицца</t>
  </si>
  <si>
    <t>пирожки с капустой</t>
  </si>
  <si>
    <t>ватрушка с повидлом</t>
  </si>
  <si>
    <t>МЕНЮ       ДЛЯ ПЛАТНИКОВ:</t>
  </si>
  <si>
    <t>греча с мясом</t>
  </si>
  <si>
    <t>какао с молоком</t>
  </si>
  <si>
    <t>пирожки жареные с картошкой</t>
  </si>
  <si>
    <t>поджарка мясная</t>
  </si>
  <si>
    <t>суп картофельный с крупой</t>
  </si>
  <si>
    <t>коржик</t>
  </si>
  <si>
    <t>калачи</t>
  </si>
  <si>
    <t>90/50</t>
  </si>
  <si>
    <t>картофель по- деревенски</t>
  </si>
  <si>
    <t>чай без сахара</t>
  </si>
  <si>
    <t>салат оливье</t>
  </si>
  <si>
    <t>котлета мясная с соусом красным</t>
  </si>
  <si>
    <t>тефтели мясные с соусом красным</t>
  </si>
  <si>
    <t>пирожки с яблоками</t>
  </si>
  <si>
    <t>борщ из свежей капусты с картофелем</t>
  </si>
  <si>
    <t>голень отварная с соусом белым</t>
  </si>
  <si>
    <t>150/15</t>
  </si>
  <si>
    <t>компот из свежих фруктов</t>
  </si>
  <si>
    <t>рыба жареная с соусом польским</t>
  </si>
  <si>
    <t>шиповник</t>
  </si>
  <si>
    <t>1/60/50</t>
  </si>
  <si>
    <t>булочка чесночная с сыром</t>
  </si>
  <si>
    <t>рогалик с вареной сгущенкой</t>
  </si>
  <si>
    <t>голубцы ленивые с соусом красным</t>
  </si>
  <si>
    <t>котлета рыбная с соусом молочным</t>
  </si>
  <si>
    <t>оладьи с молоком сгущенным</t>
  </si>
  <si>
    <t>1/50</t>
  </si>
  <si>
    <t>суп молочный с крупой</t>
  </si>
  <si>
    <t>соус мясной</t>
  </si>
  <si>
    <t>Щи из свежей капусты с картофелем</t>
  </si>
  <si>
    <t>мойва жареная</t>
  </si>
  <si>
    <t>котлета рыбная с соусом белым</t>
  </si>
  <si>
    <t>булка с маком</t>
  </si>
  <si>
    <t>1/200/7</t>
  </si>
  <si>
    <t>200/7</t>
  </si>
  <si>
    <t>картофель жареный</t>
  </si>
  <si>
    <t>1/150/50</t>
  </si>
  <si>
    <t>пицца порционная</t>
  </si>
  <si>
    <t>рогалик со сгущенкой</t>
  </si>
  <si>
    <t>кулебяка с мойвой</t>
  </si>
  <si>
    <t>бефстроганов</t>
  </si>
  <si>
    <t>биточек мясной с соусом красным</t>
  </si>
  <si>
    <t>150/50</t>
  </si>
  <si>
    <t>борщ</t>
  </si>
  <si>
    <t>1/250/30</t>
  </si>
  <si>
    <t>греча отварная с мясом</t>
  </si>
  <si>
    <t>салат витаминный с колбасой п/к</t>
  </si>
  <si>
    <t>запеканка творожная с соусом молочным</t>
  </si>
  <si>
    <t>рассольник по-ленинградски</t>
  </si>
  <si>
    <t>котлета рыбная с  соусом молочным</t>
  </si>
  <si>
    <t>рыба под маринадом</t>
  </si>
  <si>
    <t>рогалик с яблоками</t>
  </si>
  <si>
    <t>кулебяки с мойвой</t>
  </si>
  <si>
    <t>бутерброд с маслом</t>
  </si>
  <si>
    <t>суп куриный с вермишелью</t>
  </si>
  <si>
    <t>кура запеченая</t>
  </si>
  <si>
    <t>рыба жареная</t>
  </si>
  <si>
    <t>лакомка</t>
  </si>
  <si>
    <t>рассольник по- ленинградски</t>
  </si>
  <si>
    <t>1/250/20</t>
  </si>
  <si>
    <t>салат грибная поляна</t>
  </si>
  <si>
    <t>поджарка</t>
  </si>
  <si>
    <t>беляши</t>
  </si>
  <si>
    <t>салат сельдь под шубой</t>
  </si>
  <si>
    <t xml:space="preserve">греча отварная 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</si>
  <si>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>01.12.2025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</si>
  <si>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01.12.2025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</si>
  <si>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1/90/50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</si>
  <si>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>02.12.2025</t>
    </r>
    <r>
      <rPr>
        <sz val="11"/>
        <color theme="1"/>
        <rFont val="Calibri"/>
        <family val="2"/>
        <scheme val="minor"/>
      </rPr>
      <t xml:space="preserve">                                                         _______________ Панов А.И.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</si>
  <si>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02.12.2025</t>
    </r>
    <r>
      <rPr>
        <sz val="11"/>
        <color theme="1"/>
        <rFont val="Calibri"/>
        <family val="2"/>
        <scheme val="minor"/>
      </rPr>
      <t xml:space="preserve">                                              _______________ Панов А.И.</t>
    </r>
  </si>
  <si>
    <t>Салат " Свежесть"</t>
  </si>
  <si>
    <t>каша молочная "пшенная" с маслом</t>
  </si>
  <si>
    <t>запеканка мясная с соусом красным</t>
  </si>
  <si>
    <t>1/250/50</t>
  </si>
  <si>
    <t>блины с молоком сг.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</si>
  <si>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>03.12.2025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</si>
  <si>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</t>
    </r>
    <r>
      <rPr>
        <sz val="14"/>
        <color theme="1"/>
        <rFont val="Calibri"/>
        <family val="2"/>
        <charset val="204"/>
        <scheme val="minor"/>
      </rPr>
      <t>03.12.2025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</si>
  <si>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свекла с чесноком</t>
  </si>
  <si>
    <t xml:space="preserve">суп картофельный с макаронами </t>
  </si>
  <si>
    <t>салат витаминный</t>
  </si>
  <si>
    <t>котлета куриная с соусом белым</t>
  </si>
  <si>
    <t>омлет с колбасой/кукурузой консервирован.</t>
  </si>
  <si>
    <t>1/100/30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</si>
  <si>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>04.12.2025</t>
    </r>
    <r>
      <rPr>
        <sz val="11"/>
        <color theme="1"/>
        <rFont val="Calibri"/>
        <family val="2"/>
        <scheme val="minor"/>
      </rPr>
      <t xml:space="preserve">                                                             _______________ Панов А.И.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</si>
  <si>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04.12.2025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</si>
  <si>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салат с курой /фасолью</t>
  </si>
  <si>
    <t>бифштексы  с соусом</t>
  </si>
  <si>
    <t>60/50</t>
  </si>
  <si>
    <t>компот из свежих ягод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</si>
  <si>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05.12.2025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</si>
  <si>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05.12.2025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</si>
  <si>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салат " Красавица"</t>
  </si>
  <si>
    <t>рагу овощное с мясом</t>
  </si>
  <si>
    <t>картофельное пюре</t>
  </si>
  <si>
    <t>запеченая грудка с помидором/сыром</t>
  </si>
  <si>
    <t>запеканка творожная с молоком сг</t>
  </si>
  <si>
    <t>суп молочный с вермишелью</t>
  </si>
  <si>
    <t>бутерброд с маслом сливочным</t>
  </si>
  <si>
    <t>коржик молочный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</si>
  <si>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06.12.2025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</si>
  <si>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07.12.2025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</si>
  <si>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r>
      <t xml:space="preserve">МЕНЮ       </t>
    </r>
    <r>
      <rPr>
        <sz val="14"/>
        <color theme="1"/>
        <rFont val="Calibri"/>
        <family val="2"/>
        <charset val="204"/>
        <scheme val="minor"/>
      </rPr>
      <t>ДЛЯ ОБУЧАЮЩИХСЯ:</t>
    </r>
  </si>
  <si>
    <t>запеканка рисово-творожная с соусом молочным</t>
  </si>
  <si>
    <t>картофель с мясом</t>
  </si>
  <si>
    <t>поджарка из курицы</t>
  </si>
  <si>
    <t>1/150/15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</si>
  <si>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08.12.2025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</si>
  <si>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08.12.2025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</si>
  <si>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котлета куриннная с  соусом белым</t>
  </si>
  <si>
    <t>котлета куриннная с соусом белым</t>
  </si>
  <si>
    <t>компот  из свежих фруктов</t>
  </si>
  <si>
    <t>кольцо песочное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</si>
  <si>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09.12.2025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</si>
  <si>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09.12.2025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</si>
  <si>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Салат грибная поляна</t>
  </si>
  <si>
    <t>Рассольник по Ленинградски</t>
  </si>
  <si>
    <t>свекла с чесноком и майонезом</t>
  </si>
  <si>
    <t>100/20</t>
  </si>
  <si>
    <t xml:space="preserve">каша ячневая на молоке цельном с маслом </t>
  </si>
  <si>
    <t>какао на цельном молоке</t>
  </si>
  <si>
    <r>
      <t xml:space="preserve">  </t>
    </r>
    <r>
      <rPr>
        <sz val="14"/>
        <color theme="1"/>
        <rFont val="Calibri"/>
        <family val="2"/>
        <charset val="204"/>
        <scheme val="minor"/>
      </rPr>
      <t xml:space="preserve">10.12.2025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</si>
  <si>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10.12.2025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</si>
  <si>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 xml:space="preserve">салат с крабовыми палочками </t>
  </si>
  <si>
    <t>булочка с маком</t>
  </si>
  <si>
    <r>
      <t xml:space="preserve">  </t>
    </r>
    <r>
      <rPr>
        <sz val="14"/>
        <color theme="1"/>
        <rFont val="Calibri"/>
        <family val="2"/>
        <charset val="204"/>
        <scheme val="minor"/>
      </rPr>
      <t xml:space="preserve">11.12.2025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</si>
  <si>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11.12.2025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</si>
  <si>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рагу овощное с курой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</si>
  <si>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12.12.2025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</si>
  <si>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</t>
    </r>
    <r>
      <rPr>
        <sz val="14"/>
        <color theme="1"/>
        <rFont val="Calibri"/>
        <family val="2"/>
        <charset val="204"/>
        <scheme val="minor"/>
      </rPr>
      <t>12.12.2025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</si>
  <si>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салат незабудка</t>
  </si>
  <si>
    <t>кофе с молоком</t>
  </si>
  <si>
    <t>запеканка творожная с молоком сгущ.</t>
  </si>
  <si>
    <t>макароны с сыром</t>
  </si>
  <si>
    <t>1/210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</si>
  <si>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13.12.2025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</si>
  <si>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14.12.2025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</si>
  <si>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суп - пюре с горохом /гренками</t>
  </si>
  <si>
    <t>каша гречневая с мясом</t>
  </si>
  <si>
    <t>пельмени с маслом сливочным</t>
  </si>
  <si>
    <t>картофель запеченый с рыбой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</si>
  <si>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15.12.2025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</si>
  <si>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15.12.2025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</si>
  <si>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салат "свежесть"</t>
  </si>
  <si>
    <t>котлета куринная с соусом молочным</t>
  </si>
  <si>
    <t>рис отварной с овощами</t>
  </si>
  <si>
    <t>булочка дорожная</t>
  </si>
  <si>
    <r>
      <t xml:space="preserve">  </t>
    </r>
    <r>
      <rPr>
        <sz val="14"/>
        <color theme="1"/>
        <rFont val="Calibri"/>
        <family val="2"/>
        <charset val="204"/>
        <scheme val="minor"/>
      </rPr>
      <t>16.12.2025</t>
    </r>
    <r>
      <rPr>
        <sz val="11"/>
        <color theme="1"/>
        <rFont val="Calibri"/>
        <family val="2"/>
        <scheme val="minor"/>
      </rPr>
      <t xml:space="preserve">                                                         _______________ Панов А.И.</t>
    </r>
  </si>
  <si>
    <r>
      <t xml:space="preserve">   </t>
    </r>
    <r>
      <rPr>
        <sz val="14"/>
        <color theme="1"/>
        <rFont val="Calibri"/>
        <family val="2"/>
        <charset val="204"/>
        <scheme val="minor"/>
      </rPr>
      <t>16</t>
    </r>
    <r>
      <rPr>
        <sz val="11"/>
        <color theme="1"/>
        <rFont val="Calibri"/>
        <family val="2"/>
        <scheme val="minor"/>
      </rPr>
      <t xml:space="preserve">  </t>
    </r>
    <r>
      <rPr>
        <sz val="14"/>
        <color theme="1"/>
        <rFont val="Calibri"/>
        <family val="2"/>
        <charset val="204"/>
        <scheme val="minor"/>
      </rPr>
      <t>.12.2025</t>
    </r>
    <r>
      <rPr>
        <sz val="11"/>
        <color theme="1"/>
        <rFont val="Calibri"/>
        <family val="2"/>
        <scheme val="minor"/>
      </rPr>
      <t xml:space="preserve">                                              _______________ Панов А.И.</t>
    </r>
  </si>
  <si>
    <t>каша молочная "Дружба" с маслом</t>
  </si>
  <si>
    <t xml:space="preserve">картофельное пюре </t>
  </si>
  <si>
    <t>филе сельди с/с</t>
  </si>
  <si>
    <t>1/40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</si>
  <si>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17.12.2025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</si>
  <si>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17.12.2025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</si>
  <si>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голубцы мясные с соусом красным</t>
  </si>
  <si>
    <t>макароны с курой</t>
  </si>
  <si>
    <r>
      <t xml:space="preserve">  </t>
    </r>
    <r>
      <rPr>
        <sz val="14"/>
        <color theme="1"/>
        <rFont val="Calibri"/>
        <family val="2"/>
        <charset val="204"/>
        <scheme val="minor"/>
      </rPr>
      <t xml:space="preserve">18.12.2025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</si>
  <si>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</t>
    </r>
    <r>
      <rPr>
        <sz val="14"/>
        <color theme="1"/>
        <rFont val="Calibri"/>
        <family val="2"/>
        <charset val="204"/>
        <scheme val="minor"/>
      </rPr>
      <t>18.12.2025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</si>
  <si>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 xml:space="preserve">омлет с колбасой </t>
  </si>
  <si>
    <t xml:space="preserve">беляши 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</si>
  <si>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19.12.2025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</si>
  <si>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19.12.2025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</si>
  <si>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Суп куриный с макаронами</t>
  </si>
  <si>
    <t>мясо запеченое с овощами/сыром</t>
  </si>
  <si>
    <t>запеканка творожно-рисовая с соусом молочным</t>
  </si>
  <si>
    <t>булочка сырная с чесноком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</si>
  <si>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20.12.2025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</si>
  <si>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21.12.2025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</si>
  <si>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суп картофельный скрупой</t>
  </si>
  <si>
    <t>Щи из квашеной капусты</t>
  </si>
  <si>
    <t>Ужин</t>
  </si>
  <si>
    <t>рагу овощное с горошком</t>
  </si>
  <si>
    <t>яйцо вареное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</si>
  <si>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22.12.2025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</si>
  <si>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</t>
    </r>
    <r>
      <rPr>
        <sz val="14"/>
        <color theme="1"/>
        <rFont val="Calibri"/>
        <family val="2"/>
        <charset val="204"/>
        <scheme val="minor"/>
      </rPr>
      <t>22.12.2025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</si>
  <si>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макароны отварная</t>
  </si>
  <si>
    <t>зразы мясные с соусом белым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</si>
  <si>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>23.12.2025</t>
    </r>
    <r>
      <rPr>
        <sz val="11"/>
        <color theme="1"/>
        <rFont val="Calibri"/>
        <family val="2"/>
        <scheme val="minor"/>
      </rPr>
      <t xml:space="preserve">                                                         _______________ Панов А.И.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</si>
  <si>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23.12.2025</t>
    </r>
    <r>
      <rPr>
        <sz val="11"/>
        <color theme="1"/>
        <rFont val="Calibri"/>
        <family val="2"/>
        <scheme val="minor"/>
      </rPr>
      <t xml:space="preserve">                                              _______________ Панов А.И.</t>
    </r>
  </si>
  <si>
    <t>блины с молоком сгущ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</si>
  <si>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24.12.2025 </t>
    </r>
    <r>
      <rPr>
        <sz val="11"/>
        <color theme="1"/>
        <rFont val="Calibri"/>
        <family val="2"/>
        <scheme val="minor"/>
      </rPr>
      <t xml:space="preserve">                                                             _______________ Панов А.И.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</si>
  <si>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24.12.2025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</si>
  <si>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суп картофельный с макаронами куринный</t>
  </si>
  <si>
    <t>свекла с майонезом</t>
  </si>
  <si>
    <t>котлета мясная с  соусом молочным</t>
  </si>
  <si>
    <t>запеканка творожная с молоком сгущ</t>
  </si>
  <si>
    <t>биточек куринный с соусом красным</t>
  </si>
  <si>
    <t>кекс столичный с орехами грецкими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</si>
  <si>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>25.12.2025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</si>
  <si>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</t>
    </r>
    <r>
      <rPr>
        <sz val="14"/>
        <color theme="1"/>
        <rFont val="Calibri"/>
        <family val="2"/>
        <charset val="204"/>
        <scheme val="minor"/>
      </rPr>
      <t>25.12.2025</t>
    </r>
    <r>
      <rPr>
        <sz val="11"/>
        <color theme="1"/>
        <rFont val="Calibri"/>
        <family val="2"/>
        <scheme val="minor"/>
      </rPr>
      <t xml:space="preserve">                                                _______________ Панов А.И.</t>
    </r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</si>
  <si>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26.12.2025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</si>
  <si>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26.12.2025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</si>
  <si>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омлет с колбасой/горошком консервирован.</t>
  </si>
  <si>
    <t>1/150/30</t>
  </si>
  <si>
    <t>кулебяка</t>
  </si>
  <si>
    <t>песочное кольцо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</si>
</sst>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3" fillId="0" borderId="0" xfId="0" applyFont="1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4" fillId="0" borderId="0" xfId="0" applyFont="1"/>
    <xf numFmtId="0" fontId="3" fillId="0" borderId="3" xfId="0" applyFont="1" applyBorder="1"/>
    <xf numFmtId="0" fontId="0" fillId="0" borderId="3" xfId="0" applyBorder="1"/>
    <xf numFmtId="0" fontId="2" fillId="0" borderId="3" xfId="0" applyFont="1" applyBorder="1"/>
    <xf numFmtId="0" fontId="3" fillId="0" borderId="4" xfId="0" applyFont="1" applyBorder="1"/>
    <xf numFmtId="0" fontId="0" fillId="0" borderId="5" xfId="0" applyNumberFormat="1" applyBorder="1"/>
    <xf numFmtId="0" fontId="0" fillId="0" borderId="5" xfId="0" applyBorder="1"/>
    <xf numFmtId="0" fontId="0" fillId="0" borderId="6" xfId="0" applyBorder="1"/>
    <xf numFmtId="0" fontId="5" fillId="0" borderId="3" xfId="0" applyFont="1" applyBorder="1"/>
    <xf numFmtId="0" fontId="5" fillId="0" borderId="3" xfId="0" applyFont="1" applyBorder="1" applyAlignment="1">
      <alignment horizontal="center"/>
    </xf>
    <xf numFmtId="0" fontId="5" fillId="0" borderId="3" xfId="0" applyFont="1" applyBorder="1" applyAlignment="1">
      <alignment wrapText="1"/>
    </xf>
    <xf numFmtId="0" fontId="9" fillId="0" borderId="3" xfId="0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49" fontId="5" fillId="0" borderId="3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0" xfId="0" applyBorder="1"/>
    <xf numFmtId="0" fontId="0" fillId="0" borderId="0" xfId="0" applyBorder="1" applyAlignment="1"/>
    <xf numFmtId="2" fontId="5" fillId="0" borderId="3" xfId="0" applyNumberFormat="1" applyFont="1" applyBorder="1" applyAlignment="1">
      <alignment horizontal="center"/>
    </xf>
    <xf numFmtId="2" fontId="7" fillId="0" borderId="3" xfId="0" applyNumberFormat="1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2" fontId="7" fillId="0" borderId="3" xfId="0" applyNumberFormat="1" applyFont="1" applyBorder="1" applyAlignment="1"/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0" fillId="0" borderId="0" xfId="0" applyFont="1" applyAlignment="1"/>
    <xf numFmtId="0" fontId="10" fillId="0" borderId="0" xfId="0" applyFont="1" applyAlignment="1">
      <alignment horizontal="center"/>
    </xf>
    <xf numFmtId="0" fontId="1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3" xfId="0" applyFont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0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2" fontId="0" fillId="0" borderId="3" xfId="0" applyNumberFormat="1" applyBorder="1" applyAlignment="1">
      <alignment horizontal="center"/>
    </xf>
    <xf numFmtId="49" fontId="0" fillId="0" borderId="3" xfId="0" applyNumberFormat="1" applyFont="1" applyBorder="1" applyAlignment="1">
      <alignment horizontal="center" vertical="center"/>
    </xf>
    <xf numFmtId="49" fontId="0" fillId="0" borderId="3" xfId="0" applyNumberFormat="1" applyBorder="1"/>
    <xf numFmtId="0" fontId="1" fillId="0" borderId="3" xfId="0" applyFont="1" applyBorder="1" applyAlignment="1">
      <alignment horizontal="left" wrapText="1"/>
    </xf>
    <xf numFmtId="49" fontId="0" fillId="0" borderId="3" xfId="0" applyNumberFormat="1" applyBorder="1" applyAlignment="1">
      <alignment horizontal="center"/>
    </xf>
  </cellXfs>
  <cellStyles count="1">
    <cellStyle name="Обычный" xfId="0" builtinId="0"/>
  </cellStyles>
  <dxfs count="24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7;&#1090;&#1086;&#1083;&#1086;&#1074;&#1072;&#1103;/&#1051;&#1080;&#1089;&#1090;%20Microsoft%20Exce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  <sheetName val="Лист Microsoft Excel"/>
      <sheetName val=":"/>
      <sheetName val="25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id="1" name="Таблица310122668101214" displayName="Таблица310122668101214" ref="A2:U68" headerRowCount="0" totalsRowCount="1">
  <tableColumns count="21">
    <tableColumn id="1" name="Столбец2" totalsRowLabel="Итог" totalsRowDxfId="23"/>
    <tableColumn id="2" name="Столбец1"/>
    <tableColumn id="3" name="Столбец3"/>
    <tableColumn id="4" name="Столбец4" totalsRowFunction="custom">
      <totalsRowFormula>D4+D5+D6+D7+D8+D10+D11+D12+D13+D14+D15+D16+D17+D18+D19+D20+D21+D22+D23+D24+D25+D26+D27++D28+D29+D30+D31+D32+D33+D34+D35+D36+D37+D38+D39+D40+D41+D42+D43+D44+D45+D46+D47+D48+D50+D51+D52+D53+D54+D55+D56+D57+D58+D59+D60+D61+D62+D63+D64+D65+D66</totalsRowFormula>
    </tableColumn>
    <tableColumn id="5" name="Столбец5"/>
    <tableColumn id="6" name="Столбец6" totalsRowFunction="custom">
      <totalsRowFormula>SUM(F4:F66)</totalsRowFormula>
    </tableColumn>
    <tableColumn id="7" name="Столбец7"/>
    <tableColumn id="8" name="Столбец8" totalsRowFunction="custom">
      <totalsRowFormula>SUM(H4:H66)</totalsRowFormula>
    </tableColumn>
    <tableColumn id="9" name="Столбец9"/>
    <tableColumn id="10" name="Столбец10" totalsRowFunction="custom">
      <totalsRowFormula>SUM(J4:J66)</totalsRowFormula>
    </tableColumn>
    <tableColumn id="11" name="Столбец11"/>
    <tableColumn id="12" name="Столбец12" totalsRowFunction="custom">
      <totalsRowFormula>SUM(L4:L66)</totalsRowFormula>
    </tableColumn>
    <tableColumn id="13" name="Столбец13"/>
    <tableColumn id="14" name="Столбец14" totalsRowFunction="custom">
      <totalsRowFormula>SUM(N4:N66)</totalsRowFormula>
    </tableColumn>
    <tableColumn id="15" name="Столбец15"/>
    <tableColumn id="16" name="Столбец16" totalsRowFunction="custom">
      <totalsRowFormula>SUM(P4:P66)</totalsRowFormula>
    </tableColumn>
    <tableColumn id="17" name="Столбец17"/>
    <tableColumn id="18" name="Столбец18" totalsRowFunction="custom">
      <totalsRowFormula>SUM(R4:R66)</totalsRowFormula>
    </tableColumn>
    <tableColumn id="19" name="Столбец19"/>
    <tableColumn id="20" name="Столбец20" totalsRowFunction="custom">
      <totalsRowFormula>SUM(T4:T66)</totalsRowFormula>
    </tableColumn>
    <tableColumn id="21" name="Столбец21" dataDxfId="22">
      <calculatedColumnFormula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calculatedColumnFormula>
    </tableColumn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id="2" name="Таблица111132779111315" displayName="Таблица111132779111315" ref="A70:U72" headerRowCount="0" totalsRowShown="0" headerRowDxfId="21">
  <tableColumns count="21">
    <tableColumn id="1" name="Столбец1" dataDxfId="20"/>
    <tableColumn id="2" name="Столбец2" dataDxfId="19">
      <calculatedColumnFormula>[1]!Таблица3[[#Totals],[Столбец4]]+[1]!Таблица3[[#Totals],[Столбец6]]+[1]!Таблица3[[#Totals],[Столбец10]]+[1]!Таблица3[[#Totals],[Столбец12]]+[1]!Таблица3[[#Totals],[Столбец14]]+[1]!Таблица3[[#Totals],[Столбец16]]+[1]!Таблица3[[#Totals],[Столбец20]]</calculatedColumnFormula>
    </tableColumn>
    <tableColumn id="3" name="Столбец3" dataDxfId="18"/>
    <tableColumn id="4" name="Столбец4" dataDxfId="17">
      <calculatedColumnFormula>D69*1.7</calculatedColumnFormula>
    </tableColumn>
    <tableColumn id="5" name="Столбец5" dataDxfId="16"/>
    <tableColumn id="6" name="Столбец6" dataDxfId="15">
      <calculatedColumnFormula>F69*1.7</calculatedColumnFormula>
    </tableColumn>
    <tableColumn id="7" name="Столбец7" dataDxfId="14"/>
    <tableColumn id="8" name="Столбец8" dataDxfId="13">
      <calculatedColumnFormula>H69*1.7</calculatedColumnFormula>
    </tableColumn>
    <tableColumn id="9" name="Столбец9" dataDxfId="12">
      <calculatedColumnFormula>I69*1.7</calculatedColumnFormula>
    </tableColumn>
    <tableColumn id="10" name="Столбец10" dataDxfId="11"/>
    <tableColumn id="11" name="Столбец11" dataDxfId="10"/>
    <tableColumn id="12" name="Столбец12" dataDxfId="9">
      <calculatedColumnFormula>L69*1.7</calculatedColumnFormula>
    </tableColumn>
    <tableColumn id="13" name="Столбец13" dataDxfId="8"/>
    <tableColumn id="14" name="Столбец14" dataDxfId="7">
      <calculatedColumnFormula>N69*1.7</calculatedColumnFormula>
    </tableColumn>
    <tableColumn id="15" name="Столбец15" dataDxfId="6"/>
    <tableColumn id="16" name="Столбец16" dataDxfId="5">
      <calculatedColumnFormula>P69*2</calculatedColumnFormula>
    </tableColumn>
    <tableColumn id="17" name="Столбец17" dataDxfId="4"/>
    <tableColumn id="18" name="Столбец18" dataDxfId="3">
      <calculatedColumnFormula>R69*2</calculatedColumnFormula>
    </tableColumn>
    <tableColumn id="19" name="Столбец19" dataDxfId="2"/>
    <tableColumn id="20" name="Столбец20" dataDxfId="1">
      <calculatedColumnFormula>T69*2</calculatedColumnFormula>
    </tableColumn>
    <tableColumn id="21" name="Столбец21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2"/>
  <sheetViews>
    <sheetView workbookViewId="0">
      <selection activeCell="E1" sqref="E1"/>
    </sheetView>
  </sheetViews>
  <sheetFormatPr defaultRowHeight="15" x14ac:dyDescent="0.25"/>
  <sheetData>
    <row r="1" spans="1:21" x14ac:dyDescent="0.25">
      <c r="A1" s="1" t="s">
        <v>0</v>
      </c>
      <c r="C1" s="1" t="s">
        <v>1</v>
      </c>
      <c r="D1" s="1" t="s">
        <v>2</v>
      </c>
      <c r="E1" s="2">
        <v>44222</v>
      </c>
    </row>
    <row r="2" spans="1:21" x14ac:dyDescent="0.25">
      <c r="A2" s="1" t="s">
        <v>3</v>
      </c>
      <c r="B2" s="1" t="s">
        <v>4</v>
      </c>
      <c r="C2" s="3" t="s">
        <v>5</v>
      </c>
      <c r="D2" s="4" t="s">
        <v>6</v>
      </c>
      <c r="E2" s="3" t="s">
        <v>5</v>
      </c>
      <c r="F2" t="s">
        <v>7</v>
      </c>
      <c r="G2" s="3" t="s">
        <v>5</v>
      </c>
      <c r="H2" t="s">
        <v>8</v>
      </c>
      <c r="I2" s="3" t="s">
        <v>5</v>
      </c>
      <c r="J2" t="s">
        <v>9</v>
      </c>
      <c r="K2" s="3" t="s">
        <v>5</v>
      </c>
      <c r="L2" t="s">
        <v>10</v>
      </c>
      <c r="M2" s="3" t="s">
        <v>5</v>
      </c>
      <c r="N2" t="s">
        <v>11</v>
      </c>
      <c r="O2" s="3" t="s">
        <v>5</v>
      </c>
      <c r="P2" t="s">
        <v>12</v>
      </c>
      <c r="Q2" s="3" t="s">
        <v>5</v>
      </c>
      <c r="R2" t="s">
        <v>13</v>
      </c>
      <c r="S2" t="s">
        <v>5</v>
      </c>
      <c r="T2" t="s">
        <v>14</v>
      </c>
      <c r="U2" t="e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#VALUE!</v>
      </c>
    </row>
    <row r="3" spans="1:21" x14ac:dyDescent="0.25">
      <c r="C3">
        <v>8</v>
      </c>
      <c r="D3" t="s">
        <v>15</v>
      </c>
      <c r="E3">
        <v>15</v>
      </c>
      <c r="F3" t="s">
        <v>15</v>
      </c>
      <c r="G3">
        <v>22</v>
      </c>
      <c r="H3" t="s">
        <v>15</v>
      </c>
      <c r="I3">
        <v>20</v>
      </c>
      <c r="J3" t="s">
        <v>15</v>
      </c>
      <c r="K3">
        <v>15</v>
      </c>
      <c r="L3" t="s">
        <v>15</v>
      </c>
      <c r="M3">
        <v>8</v>
      </c>
      <c r="N3" t="s">
        <v>15</v>
      </c>
      <c r="O3">
        <v>50</v>
      </c>
      <c r="P3" t="s">
        <v>15</v>
      </c>
      <c r="Q3">
        <v>100</v>
      </c>
      <c r="R3" t="s">
        <v>15</v>
      </c>
      <c r="S3">
        <v>100</v>
      </c>
      <c r="T3" t="s">
        <v>15</v>
      </c>
    </row>
    <row r="4" spans="1:21" x14ac:dyDescent="0.25">
      <c r="A4" t="s">
        <v>16</v>
      </c>
      <c r="B4">
        <v>158.69</v>
      </c>
      <c r="D4">
        <f>Таблица310122668101214[[#This Row],[Столбец1]]*Таблица310122668101214[[#This Row],[Столбец3]]</f>
        <v>0</v>
      </c>
      <c r="F4">
        <f>Таблица310122668101214[[#This Row],[Столбец1]]*Таблица310122668101214[[#This Row],[Столбец5]]</f>
        <v>0</v>
      </c>
      <c r="H4">
        <f>Таблица310122668101214[[#This Row],[Столбец1]]*Таблица310122668101214[[#This Row],[Столбец7]]</f>
        <v>0</v>
      </c>
      <c r="J4">
        <f>Таблица310122668101214[[#This Row],[Столбец1]]*Таблица310122668101214[[#This Row],[Столбец9]]</f>
        <v>0</v>
      </c>
      <c r="L4">
        <f>Таблица310122668101214[[#This Row],[Столбец1]]*Таблица310122668101214[[#This Row],[Столбец11]]</f>
        <v>0</v>
      </c>
      <c r="N4">
        <f>Таблица310122668101214[[#This Row],[Столбец1]]*Таблица310122668101214[[#This Row],[Столбец13]]</f>
        <v>0</v>
      </c>
      <c r="P4">
        <f>Таблица310122668101214[[#This Row],[Столбец1]]*Таблица310122668101214[[#This Row],[Столбец15]]</f>
        <v>0</v>
      </c>
      <c r="R4">
        <f>Таблица310122668101214[[#This Row],[Столбец1]]*Таблица310122668101214[[#This Row],[Столбец17]]</f>
        <v>0</v>
      </c>
      <c r="T4">
        <f>Таблица310122668101214[[#This Row],[Столбец1]]*Таблица310122668101214[[#This Row],[Столбец19]]</f>
        <v>0</v>
      </c>
      <c r="U4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" spans="1:21" x14ac:dyDescent="0.25">
      <c r="A5" t="s">
        <v>17</v>
      </c>
      <c r="B5">
        <v>27.8</v>
      </c>
      <c r="D5">
        <f>Таблица310122668101214[[#This Row],[Столбец1]]*Таблица310122668101214[[#This Row],[Столбец3]]</f>
        <v>0</v>
      </c>
      <c r="F5">
        <f>Таблица310122668101214[[#This Row],[Столбец1]]*Таблица310122668101214[[#This Row],[Столбец5]]</f>
        <v>0</v>
      </c>
      <c r="H5">
        <f>Таблица310122668101214[[#This Row],[Столбец1]]*Таблица310122668101214[[#This Row],[Столбец7]]</f>
        <v>0</v>
      </c>
      <c r="J5">
        <f>Таблица310122668101214[[#This Row],[Столбец1]]*Таблица310122668101214[[#This Row],[Столбец9]]</f>
        <v>0</v>
      </c>
      <c r="L5">
        <f>Таблица310122668101214[[#This Row],[Столбец1]]*Таблица310122668101214[[#This Row],[Столбец11]]</f>
        <v>0</v>
      </c>
      <c r="N5">
        <f>Таблица310122668101214[[#This Row],[Столбец1]]*Таблица310122668101214[[#This Row],[Столбец13]]</f>
        <v>0</v>
      </c>
      <c r="P5">
        <f>Таблица310122668101214[[#This Row],[Столбец1]]*Таблица310122668101214[[#This Row],[Столбец15]]</f>
        <v>0</v>
      </c>
      <c r="R5">
        <f>Таблица310122668101214[[#This Row],[Столбец1]]*Таблица310122668101214[[#This Row],[Столбец17]]</f>
        <v>0</v>
      </c>
      <c r="T5">
        <f>Таблица310122668101214[[#This Row],[Столбец1]]*Таблица310122668101214[[#This Row],[Столбец19]]</f>
        <v>0</v>
      </c>
      <c r="U5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" spans="1:21" x14ac:dyDescent="0.25">
      <c r="A6" t="s">
        <v>18</v>
      </c>
      <c r="B6">
        <v>163.06</v>
      </c>
      <c r="D6">
        <f>Таблица310122668101214[[#This Row],[Столбец1]]*Таблица310122668101214[[#This Row],[Столбец3]]</f>
        <v>0</v>
      </c>
      <c r="F6">
        <f>Таблица310122668101214[[#This Row],[Столбец1]]*Таблица310122668101214[[#This Row],[Столбец5]]</f>
        <v>0</v>
      </c>
      <c r="H6">
        <f>Таблица310122668101214[[#This Row],[Столбец1]]*Таблица310122668101214[[#This Row],[Столбец7]]</f>
        <v>0</v>
      </c>
      <c r="J6">
        <f>Таблица310122668101214[[#This Row],[Столбец1]]*Таблица310122668101214[[#This Row],[Столбец9]]</f>
        <v>0</v>
      </c>
      <c r="L6">
        <f>Таблица310122668101214[[#This Row],[Столбец1]]*Таблица310122668101214[[#This Row],[Столбец11]]</f>
        <v>0</v>
      </c>
      <c r="N6">
        <f>Таблица310122668101214[[#This Row],[Столбец1]]*Таблица310122668101214[[#This Row],[Столбец13]]</f>
        <v>0</v>
      </c>
      <c r="P6">
        <f>Таблица310122668101214[[#This Row],[Столбец1]]*Таблица310122668101214[[#This Row],[Столбец15]]</f>
        <v>0</v>
      </c>
      <c r="R6">
        <f>Таблица310122668101214[[#This Row],[Столбец1]]*Таблица310122668101214[[#This Row],[Столбец17]]</f>
        <v>0</v>
      </c>
      <c r="T6">
        <f>Таблица310122668101214[[#This Row],[Столбец1]]*Таблица310122668101214[[#This Row],[Столбец19]]</f>
        <v>0</v>
      </c>
      <c r="U6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7" spans="1:21" x14ac:dyDescent="0.25">
      <c r="A7" t="s">
        <v>19</v>
      </c>
      <c r="B7">
        <v>155.15</v>
      </c>
      <c r="D7">
        <f>Таблица310122668101214[[#This Row],[Столбец1]]*Таблица310122668101214[[#This Row],[Столбец3]]</f>
        <v>0</v>
      </c>
      <c r="F7">
        <f>Таблица310122668101214[[#This Row],[Столбец1]]*Таблица310122668101214[[#This Row],[Столбец5]]</f>
        <v>0</v>
      </c>
      <c r="H7">
        <f>Таблица310122668101214[[#This Row],[Столбец1]]*Таблица310122668101214[[#This Row],[Столбец7]]</f>
        <v>0</v>
      </c>
      <c r="J7">
        <f>Таблица310122668101214[[#This Row],[Столбец1]]*Таблица310122668101214[[#This Row],[Столбец9]]</f>
        <v>0</v>
      </c>
      <c r="L7">
        <f>Таблица310122668101214[[#This Row],[Столбец1]]*Таблица310122668101214[[#This Row],[Столбец11]]</f>
        <v>0</v>
      </c>
      <c r="N7">
        <f>Таблица310122668101214[[#This Row],[Столбец1]]*Таблица310122668101214[[#This Row],[Столбец13]]</f>
        <v>0</v>
      </c>
      <c r="P7">
        <f>Таблица310122668101214[[#This Row],[Столбец1]]*Таблица310122668101214[[#This Row],[Столбец15]]</f>
        <v>0</v>
      </c>
      <c r="R7">
        <f>Таблица310122668101214[[#This Row],[Столбец1]]*Таблица310122668101214[[#This Row],[Столбец17]]</f>
        <v>0</v>
      </c>
      <c r="T7">
        <f>Таблица310122668101214[[#This Row],[Столбец1]]*Таблица310122668101214[[#This Row],[Столбец19]]</f>
        <v>0</v>
      </c>
      <c r="U7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8" spans="1:21" x14ac:dyDescent="0.25">
      <c r="A8" t="s">
        <v>20</v>
      </c>
      <c r="B8">
        <v>55</v>
      </c>
      <c r="D8">
        <f>Таблица310122668101214[[#This Row],[Столбец1]]*Таблица310122668101214[[#This Row],[Столбец3]]</f>
        <v>0</v>
      </c>
      <c r="F8">
        <f>Таблица310122668101214[[#This Row],[Столбец1]]*Таблица310122668101214[[#This Row],[Столбец5]]</f>
        <v>0</v>
      </c>
      <c r="H8">
        <f>Таблица310122668101214[[#This Row],[Столбец1]]*Таблица310122668101214[[#This Row],[Столбец7]]</f>
        <v>0</v>
      </c>
      <c r="J8">
        <f>Таблица310122668101214[[#This Row],[Столбец1]]*Таблица310122668101214[[#This Row],[Столбец9]]</f>
        <v>0</v>
      </c>
      <c r="L8">
        <f>Таблица310122668101214[[#This Row],[Столбец1]]*Таблица310122668101214[[#This Row],[Столбец11]]</f>
        <v>0</v>
      </c>
      <c r="N8">
        <f>Таблица310122668101214[[#This Row],[Столбец1]]*Таблица310122668101214[[#This Row],[Столбец13]]</f>
        <v>0</v>
      </c>
      <c r="P8">
        <f>Таблица310122668101214[[#This Row],[Столбец1]]*Таблица310122668101214[[#This Row],[Столбец15]]</f>
        <v>0</v>
      </c>
      <c r="R8">
        <f>Таблица310122668101214[[#This Row],[Столбец1]]*Таблица310122668101214[[#This Row],[Столбец17]]</f>
        <v>0</v>
      </c>
      <c r="T8">
        <f>Таблица310122668101214[[#This Row],[Столбец1]]*Таблица310122668101214[[#This Row],[Столбец19]]</f>
        <v>0</v>
      </c>
      <c r="U8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9" spans="1:21" x14ac:dyDescent="0.25">
      <c r="A9" t="s">
        <v>21</v>
      </c>
      <c r="B9">
        <v>198.65</v>
      </c>
      <c r="D9">
        <f>Таблица310122668101214[[#This Row],[Столбец1]]*Таблица310122668101214[[#This Row],[Столбец3]]</f>
        <v>0</v>
      </c>
      <c r="F9">
        <f>Таблица310122668101214[[#This Row],[Столбец1]]*Таблица310122668101214[[#This Row],[Столбец5]]</f>
        <v>0</v>
      </c>
      <c r="H9">
        <f>Таблица310122668101214[[#This Row],[Столбец1]]*Таблица310122668101214[[#This Row],[Столбец7]]</f>
        <v>0</v>
      </c>
      <c r="J9">
        <f>Таблица310122668101214[[#This Row],[Столбец1]]*Таблица310122668101214[[#This Row],[Столбец9]]</f>
        <v>0</v>
      </c>
      <c r="L9">
        <f>Таблица310122668101214[[#This Row],[Столбец1]]*Таблица310122668101214[[#This Row],[Столбец11]]</f>
        <v>0</v>
      </c>
      <c r="N9">
        <f>Таблица310122668101214[[#This Row],[Столбец1]]*Таблица310122668101214[[#This Row],[Столбец13]]</f>
        <v>0</v>
      </c>
      <c r="P9">
        <f>Таблица310122668101214[[#This Row],[Столбец1]]*Таблица310122668101214[[#This Row],[Столбец15]]</f>
        <v>0</v>
      </c>
      <c r="R9">
        <f>Таблица310122668101214[[#This Row],[Столбец1]]*Таблица310122668101214[[#This Row],[Столбец17]]</f>
        <v>0</v>
      </c>
      <c r="T9">
        <f>Таблица310122668101214[[#This Row],[Столбец1]]*Таблица310122668101214[[#This Row],[Столбец19]]</f>
        <v>0</v>
      </c>
      <c r="U9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0" spans="1:21" x14ac:dyDescent="0.25">
      <c r="A10" t="s">
        <v>22</v>
      </c>
      <c r="B10">
        <v>20.16</v>
      </c>
      <c r="D10">
        <f>Таблица310122668101214[[#This Row],[Столбец1]]*Таблица310122668101214[[#This Row],[Столбец3]]</f>
        <v>0</v>
      </c>
      <c r="F10">
        <f>Таблица310122668101214[[#This Row],[Столбец1]]*Таблица310122668101214[[#This Row],[Столбец5]]</f>
        <v>0</v>
      </c>
      <c r="H10">
        <f>Таблица310122668101214[[#This Row],[Столбец1]]*Таблица310122668101214[[#This Row],[Столбец7]]</f>
        <v>0</v>
      </c>
      <c r="J10">
        <f>Таблица310122668101214[[#This Row],[Столбец1]]*Таблица310122668101214[[#This Row],[Столбец9]]</f>
        <v>0</v>
      </c>
      <c r="L10">
        <f>Таблица310122668101214[[#This Row],[Столбец1]]*Таблица310122668101214[[#This Row],[Столбец11]]</f>
        <v>0</v>
      </c>
      <c r="N10">
        <f>Таблица310122668101214[[#This Row],[Столбец1]]*Таблица310122668101214[[#This Row],[Столбец13]]</f>
        <v>0</v>
      </c>
      <c r="P10">
        <f>Таблица310122668101214[[#This Row],[Столбец1]]*Таблица310122668101214[[#This Row],[Столбец15]]</f>
        <v>0</v>
      </c>
      <c r="R10">
        <f>Таблица310122668101214[[#This Row],[Столбец1]]*Таблица310122668101214[[#This Row],[Столбец17]]</f>
        <v>0</v>
      </c>
      <c r="T10">
        <f>Таблица310122668101214[[#This Row],[Столбец1]]*Таблица310122668101214[[#This Row],[Столбец19]]</f>
        <v>0</v>
      </c>
      <c r="U10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1" spans="1:21" x14ac:dyDescent="0.25">
      <c r="A11" t="s">
        <v>23</v>
      </c>
      <c r="B11">
        <v>19.11</v>
      </c>
      <c r="D11">
        <f>Таблица310122668101214[[#This Row],[Столбец1]]*Таблица310122668101214[[#This Row],[Столбец3]]</f>
        <v>0</v>
      </c>
      <c r="F11">
        <f>Таблица310122668101214[[#This Row],[Столбец1]]*Таблица310122668101214[[#This Row],[Столбец5]]</f>
        <v>0</v>
      </c>
      <c r="H11">
        <f>Таблица310122668101214[[#This Row],[Столбец1]]*Таблица310122668101214[[#This Row],[Столбец7]]</f>
        <v>0</v>
      </c>
      <c r="J11">
        <f>Таблица310122668101214[[#This Row],[Столбец1]]*Таблица310122668101214[[#This Row],[Столбец9]]</f>
        <v>0</v>
      </c>
      <c r="L11">
        <f>Таблица310122668101214[[#This Row],[Столбец1]]*Таблица310122668101214[[#This Row],[Столбец11]]</f>
        <v>0</v>
      </c>
      <c r="N11">
        <f>Таблица310122668101214[[#This Row],[Столбец1]]*Таблица310122668101214[[#This Row],[Столбец13]]</f>
        <v>0</v>
      </c>
      <c r="P11">
        <f>Таблица310122668101214[[#This Row],[Столбец1]]*Таблица310122668101214[[#This Row],[Столбец15]]</f>
        <v>0</v>
      </c>
      <c r="R11">
        <f>Таблица310122668101214[[#This Row],[Столбец1]]*Таблица310122668101214[[#This Row],[Столбец17]]</f>
        <v>0</v>
      </c>
      <c r="T11">
        <f>Таблица310122668101214[[#This Row],[Столбец1]]*Таблица310122668101214[[#This Row],[Столбец19]]</f>
        <v>0</v>
      </c>
      <c r="U11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2" spans="1:21" x14ac:dyDescent="0.25">
      <c r="A12" t="s">
        <v>24</v>
      </c>
      <c r="D12">
        <f>Таблица310122668101214[[#This Row],[Столбец1]]*Таблица310122668101214[[#This Row],[Столбец3]]</f>
        <v>0</v>
      </c>
      <c r="F12">
        <f>Таблица310122668101214[[#This Row],[Столбец1]]*Таблица310122668101214[[#This Row],[Столбец5]]</f>
        <v>0</v>
      </c>
      <c r="H12">
        <f>Таблица310122668101214[[#This Row],[Столбец1]]*Таблица310122668101214[[#This Row],[Столбец7]]</f>
        <v>0</v>
      </c>
      <c r="J12">
        <f>Таблица310122668101214[[#This Row],[Столбец1]]*Таблица310122668101214[[#This Row],[Столбец9]]</f>
        <v>0</v>
      </c>
      <c r="L12">
        <f>Таблица310122668101214[[#This Row],[Столбец1]]*Таблица310122668101214[[#This Row],[Столбец11]]</f>
        <v>0</v>
      </c>
      <c r="N12">
        <f>Таблица310122668101214[[#This Row],[Столбец1]]*Таблица310122668101214[[#This Row],[Столбец13]]</f>
        <v>0</v>
      </c>
      <c r="P12">
        <f>Таблица310122668101214[[#This Row],[Столбец1]]*Таблица310122668101214[[#This Row],[Столбец15]]</f>
        <v>0</v>
      </c>
      <c r="R12">
        <f>Таблица310122668101214[[#This Row],[Столбец1]]*Таблица310122668101214[[#This Row],[Столбец17]]</f>
        <v>0</v>
      </c>
      <c r="T12">
        <f>Таблица310122668101214[[#This Row],[Столбец1]]*Таблица310122668101214[[#This Row],[Столбец19]]</f>
        <v>0</v>
      </c>
      <c r="U12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3" spans="1:21" x14ac:dyDescent="0.25">
      <c r="A13" t="s">
        <v>25</v>
      </c>
      <c r="B13">
        <v>286.89</v>
      </c>
      <c r="D13">
        <f>Таблица310122668101214[[#This Row],[Столбец1]]*Таблица310122668101214[[#This Row],[Столбец3]]</f>
        <v>0</v>
      </c>
      <c r="F13">
        <f>Таблица310122668101214[[#This Row],[Столбец1]]*Таблица310122668101214[[#This Row],[Столбец5]]</f>
        <v>0</v>
      </c>
      <c r="H13">
        <f>Таблица310122668101214[[#This Row],[Столбец1]]*Таблица310122668101214[[#This Row],[Столбец7]]</f>
        <v>0</v>
      </c>
      <c r="J13">
        <f>Таблица310122668101214[[#This Row],[Столбец1]]*Таблица310122668101214[[#This Row],[Столбец9]]</f>
        <v>0</v>
      </c>
      <c r="L13">
        <f>Таблица310122668101214[[#This Row],[Столбец1]]*Таблица310122668101214[[#This Row],[Столбец11]]</f>
        <v>0</v>
      </c>
      <c r="N13">
        <f>Таблица310122668101214[[#This Row],[Столбец1]]*Таблица310122668101214[[#This Row],[Столбец13]]</f>
        <v>0</v>
      </c>
      <c r="P13">
        <f>Таблица310122668101214[[#This Row],[Столбец1]]*Таблица310122668101214[[#This Row],[Столбец15]]</f>
        <v>0</v>
      </c>
      <c r="R13">
        <f>Таблица310122668101214[[#This Row],[Столбец1]]*Таблица310122668101214[[#This Row],[Столбец17]]</f>
        <v>0</v>
      </c>
      <c r="T13">
        <f>Таблица310122668101214[[#This Row],[Столбец1]]*Таблица310122668101214[[#This Row],[Столбец19]]</f>
        <v>0</v>
      </c>
      <c r="U13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4" spans="1:21" x14ac:dyDescent="0.25">
      <c r="A14" t="s">
        <v>26</v>
      </c>
      <c r="B14">
        <v>504.57</v>
      </c>
      <c r="D14">
        <f>Таблица310122668101214[[#This Row],[Столбец1]]*Таблица310122668101214[[#This Row],[Столбец3]]</f>
        <v>0</v>
      </c>
      <c r="F14">
        <f>Таблица310122668101214[[#This Row],[Столбец1]]*Таблица310122668101214[[#This Row],[Столбец5]]</f>
        <v>0</v>
      </c>
      <c r="H14">
        <f>Таблица310122668101214[[#This Row],[Столбец1]]*Таблица310122668101214[[#This Row],[Столбец7]]</f>
        <v>0</v>
      </c>
      <c r="J14">
        <f>Таблица310122668101214[[#This Row],[Столбец1]]*Таблица310122668101214[[#This Row],[Столбец9]]</f>
        <v>0</v>
      </c>
      <c r="L14">
        <f>Таблица310122668101214[[#This Row],[Столбец1]]*Таблица310122668101214[[#This Row],[Столбец11]]</f>
        <v>0</v>
      </c>
      <c r="N14">
        <f>Таблица310122668101214[[#This Row],[Столбец1]]*Таблица310122668101214[[#This Row],[Столбец13]]</f>
        <v>0</v>
      </c>
      <c r="P14">
        <f>Таблица310122668101214[[#This Row],[Столбец1]]*Таблица310122668101214[[#This Row],[Столбец15]]</f>
        <v>0</v>
      </c>
      <c r="R14">
        <f>Таблица310122668101214[[#This Row],[Столбец1]]*Таблица310122668101214[[#This Row],[Столбец17]]</f>
        <v>0</v>
      </c>
      <c r="T14">
        <f>Таблица310122668101214[[#This Row],[Столбец1]]*Таблица310122668101214[[#This Row],[Столбец19]]</f>
        <v>0</v>
      </c>
      <c r="U14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5" spans="1:21" x14ac:dyDescent="0.25">
      <c r="A15" t="s">
        <v>27</v>
      </c>
      <c r="B15">
        <v>76.680000000000007</v>
      </c>
      <c r="D15">
        <f>Таблица310122668101214[[#This Row],[Столбец1]]*Таблица310122668101214[[#This Row],[Столбец3]]</f>
        <v>0</v>
      </c>
      <c r="F15">
        <f>Таблица310122668101214[[#This Row],[Столбец1]]*Таблица310122668101214[[#This Row],[Столбец5]]</f>
        <v>0</v>
      </c>
      <c r="H15">
        <f>Таблица310122668101214[[#This Row],[Столбец1]]*Таблица310122668101214[[#This Row],[Столбец7]]</f>
        <v>0</v>
      </c>
      <c r="J15">
        <f>Таблица310122668101214[[#This Row],[Столбец1]]*Таблица310122668101214[[#This Row],[Столбец9]]</f>
        <v>0</v>
      </c>
      <c r="L15">
        <f>Таблица310122668101214[[#This Row],[Столбец1]]*Таблица310122668101214[[#This Row],[Столбец11]]</f>
        <v>0</v>
      </c>
      <c r="N15">
        <f>Таблица310122668101214[[#This Row],[Столбец1]]*Таблица310122668101214[[#This Row],[Столбец13]]</f>
        <v>0</v>
      </c>
      <c r="P15">
        <f>Таблица310122668101214[[#This Row],[Столбец1]]*Таблица310122668101214[[#This Row],[Столбец15]]</f>
        <v>0</v>
      </c>
      <c r="R15">
        <f>Таблица310122668101214[[#This Row],[Столбец1]]*Таблица310122668101214[[#This Row],[Столбец17]]</f>
        <v>0</v>
      </c>
      <c r="T15">
        <f>Таблица310122668101214[[#This Row],[Столбец1]]*Таблица310122668101214[[#This Row],[Столбец19]]</f>
        <v>0</v>
      </c>
      <c r="U15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6" spans="1:21" x14ac:dyDescent="0.25">
      <c r="A16" t="s">
        <v>28</v>
      </c>
      <c r="B16">
        <v>49.08</v>
      </c>
      <c r="D16">
        <f>Таблица310122668101214[[#This Row],[Столбец1]]*Таблица310122668101214[[#This Row],[Столбец3]]</f>
        <v>0</v>
      </c>
      <c r="F16">
        <f>Таблица310122668101214[[#This Row],[Столбец1]]*Таблица310122668101214[[#This Row],[Столбец5]]</f>
        <v>0</v>
      </c>
      <c r="H16">
        <f>Таблица310122668101214[[#This Row],[Столбец1]]*Таблица310122668101214[[#This Row],[Столбец7]]</f>
        <v>0</v>
      </c>
      <c r="J16">
        <f>Таблица310122668101214[[#This Row],[Столбец1]]*Таблица310122668101214[[#This Row],[Столбец9]]</f>
        <v>0</v>
      </c>
      <c r="L16">
        <f>Таблица310122668101214[[#This Row],[Столбец1]]*Таблица310122668101214[[#This Row],[Столбец11]]</f>
        <v>0</v>
      </c>
      <c r="N16">
        <f>Таблица310122668101214[[#This Row],[Столбец1]]*Таблица310122668101214[[#This Row],[Столбец13]]</f>
        <v>0</v>
      </c>
      <c r="P16">
        <f>Таблица310122668101214[[#This Row],[Столбец1]]*Таблица310122668101214[[#This Row],[Столбец15]]</f>
        <v>0</v>
      </c>
      <c r="R16">
        <f>Таблица310122668101214[[#This Row],[Столбец1]]*Таблица310122668101214[[#This Row],[Столбец17]]</f>
        <v>0</v>
      </c>
      <c r="T16">
        <f>Таблица310122668101214[[#This Row],[Столбец1]]*Таблица310122668101214[[#This Row],[Столбец19]]</f>
        <v>0</v>
      </c>
      <c r="U16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7" spans="1:21" x14ac:dyDescent="0.25">
      <c r="A17" t="s">
        <v>29</v>
      </c>
      <c r="B17">
        <v>14.52</v>
      </c>
      <c r="D17">
        <f>Таблица310122668101214[[#This Row],[Столбец1]]*Таблица310122668101214[[#This Row],[Столбец3]]</f>
        <v>0</v>
      </c>
      <c r="F17">
        <f>Таблица310122668101214[[#This Row],[Столбец1]]*Таблица310122668101214[[#This Row],[Столбец5]]</f>
        <v>0</v>
      </c>
      <c r="H17">
        <f>Таблица310122668101214[[#This Row],[Столбец1]]*Таблица310122668101214[[#This Row],[Столбец7]]</f>
        <v>0</v>
      </c>
      <c r="J17">
        <f>Таблица310122668101214[[#This Row],[Столбец1]]*Таблица310122668101214[[#This Row],[Столбец9]]</f>
        <v>0</v>
      </c>
      <c r="L17">
        <f>Таблица310122668101214[[#This Row],[Столбец1]]*Таблица310122668101214[[#This Row],[Столбец11]]</f>
        <v>0</v>
      </c>
      <c r="N17">
        <f>Таблица310122668101214[[#This Row],[Столбец1]]*Таблица310122668101214[[#This Row],[Столбец13]]</f>
        <v>0</v>
      </c>
      <c r="P17">
        <f>Таблица310122668101214[[#This Row],[Столбец1]]*Таблица310122668101214[[#This Row],[Столбец15]]</f>
        <v>0</v>
      </c>
      <c r="R17">
        <f>Таблица310122668101214[[#This Row],[Столбец1]]*Таблица310122668101214[[#This Row],[Столбец17]]</f>
        <v>0</v>
      </c>
      <c r="T17">
        <f>Таблица310122668101214[[#This Row],[Столбец1]]*Таблица310122668101214[[#This Row],[Столбец19]]</f>
        <v>0</v>
      </c>
      <c r="U17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8" spans="1:21" x14ac:dyDescent="0.25">
      <c r="A18" t="s">
        <v>30</v>
      </c>
      <c r="B18">
        <v>17</v>
      </c>
      <c r="D18">
        <f>Таблица310122668101214[[#This Row],[Столбец1]]*Таблица310122668101214[[#This Row],[Столбец3]]</f>
        <v>0</v>
      </c>
      <c r="F18">
        <f>Таблица310122668101214[[#This Row],[Столбец1]]*Таблица310122668101214[[#This Row],[Столбец5]]</f>
        <v>0</v>
      </c>
      <c r="H18">
        <f>Таблица310122668101214[[#This Row],[Столбец1]]*Таблица310122668101214[[#This Row],[Столбец7]]</f>
        <v>0</v>
      </c>
      <c r="J18">
        <f>Таблица310122668101214[[#This Row],[Столбец1]]*Таблица310122668101214[[#This Row],[Столбец9]]</f>
        <v>0</v>
      </c>
      <c r="L18">
        <f>Таблица310122668101214[[#This Row],[Столбец1]]*Таблица310122668101214[[#This Row],[Столбец11]]</f>
        <v>0</v>
      </c>
      <c r="N18">
        <f>Таблица310122668101214[[#This Row],[Столбец1]]*Таблица310122668101214[[#This Row],[Столбец13]]</f>
        <v>0</v>
      </c>
      <c r="P18">
        <f>Таблица310122668101214[[#This Row],[Столбец1]]*Таблица310122668101214[[#This Row],[Столбец15]]</f>
        <v>0</v>
      </c>
      <c r="R18">
        <f>Таблица310122668101214[[#This Row],[Столбец1]]*Таблица310122668101214[[#This Row],[Столбец17]]</f>
        <v>0</v>
      </c>
      <c r="T18">
        <f>Таблица310122668101214[[#This Row],[Столбец1]]*Таблица310122668101214[[#This Row],[Столбец19]]</f>
        <v>0</v>
      </c>
      <c r="U18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9" spans="1:21" x14ac:dyDescent="0.25">
      <c r="A19" t="s">
        <v>31</v>
      </c>
      <c r="B19">
        <v>60.9</v>
      </c>
      <c r="D19">
        <f>Таблица310122668101214[[#This Row],[Столбец1]]*Таблица310122668101214[[#This Row],[Столбец3]]</f>
        <v>0</v>
      </c>
      <c r="F19">
        <f>Таблица310122668101214[[#This Row],[Столбец1]]*Таблица310122668101214[[#This Row],[Столбец5]]</f>
        <v>0</v>
      </c>
      <c r="H19">
        <f>Таблица310122668101214[[#This Row],[Столбец1]]*Таблица310122668101214[[#This Row],[Столбец7]]</f>
        <v>0</v>
      </c>
      <c r="J19">
        <f>Таблица310122668101214[[#This Row],[Столбец1]]*Таблица310122668101214[[#This Row],[Столбец9]]</f>
        <v>0</v>
      </c>
      <c r="L19">
        <f>Таблица310122668101214[[#This Row],[Столбец1]]*Таблица310122668101214[[#This Row],[Столбец11]]</f>
        <v>0</v>
      </c>
      <c r="N19">
        <f>Таблица310122668101214[[#This Row],[Столбец1]]*Таблица310122668101214[[#This Row],[Столбец13]]</f>
        <v>0</v>
      </c>
      <c r="P19">
        <f>Таблица310122668101214[[#This Row],[Столбец1]]*Таблица310122668101214[[#This Row],[Столбец15]]</f>
        <v>0</v>
      </c>
      <c r="R19">
        <f>Таблица310122668101214[[#This Row],[Столбец1]]*Таблица310122668101214[[#This Row],[Столбец17]]</f>
        <v>0</v>
      </c>
      <c r="T19">
        <f>Таблица310122668101214[[#This Row],[Столбец1]]*Таблица310122668101214[[#This Row],[Столбец19]]</f>
        <v>0</v>
      </c>
      <c r="U19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0" spans="1:21" x14ac:dyDescent="0.25">
      <c r="A20" t="s">
        <v>32</v>
      </c>
      <c r="B20">
        <v>50</v>
      </c>
      <c r="D20">
        <f>Таблица310122668101214[[#This Row],[Столбец1]]*Таблица310122668101214[[#This Row],[Столбец3]]</f>
        <v>0</v>
      </c>
      <c r="F20">
        <f>Таблица310122668101214[[#This Row],[Столбец1]]*Таблица310122668101214[[#This Row],[Столбец5]]</f>
        <v>0</v>
      </c>
      <c r="H20">
        <f>Таблица310122668101214[[#This Row],[Столбец1]]*Таблица310122668101214[[#This Row],[Столбец7]]</f>
        <v>0</v>
      </c>
      <c r="J20">
        <f>Таблица310122668101214[[#This Row],[Столбец1]]*Таблица310122668101214[[#This Row],[Столбец9]]</f>
        <v>0</v>
      </c>
      <c r="L20">
        <f>Таблица310122668101214[[#This Row],[Столбец1]]*Таблица310122668101214[[#This Row],[Столбец11]]</f>
        <v>0</v>
      </c>
      <c r="N20">
        <f>Таблица310122668101214[[#This Row],[Столбец1]]*Таблица310122668101214[[#This Row],[Столбец13]]</f>
        <v>0</v>
      </c>
      <c r="P20">
        <f>Таблица310122668101214[[#This Row],[Столбец1]]*Таблица310122668101214[[#This Row],[Столбец15]]</f>
        <v>0</v>
      </c>
      <c r="R20">
        <f>Таблица310122668101214[[#This Row],[Столбец1]]*Таблица310122668101214[[#This Row],[Столбец17]]</f>
        <v>0</v>
      </c>
      <c r="T20">
        <f>Таблица310122668101214[[#This Row],[Столбец1]]*Таблица310122668101214[[#This Row],[Столбец19]]</f>
        <v>0</v>
      </c>
      <c r="U20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1" spans="1:21" x14ac:dyDescent="0.25">
      <c r="A21" t="s">
        <v>33</v>
      </c>
      <c r="B21">
        <v>22.58</v>
      </c>
      <c r="D21">
        <f>Таблица310122668101214[[#This Row],[Столбец1]]*Таблица310122668101214[[#This Row],[Столбец3]]</f>
        <v>0</v>
      </c>
      <c r="F21">
        <f>Таблица310122668101214[[#This Row],[Столбец1]]*Таблица310122668101214[[#This Row],[Столбец5]]</f>
        <v>0</v>
      </c>
      <c r="H21">
        <f>Таблица310122668101214[[#This Row],[Столбец1]]*Таблица310122668101214[[#This Row],[Столбец7]]</f>
        <v>0</v>
      </c>
      <c r="J21">
        <f>Таблица310122668101214[[#This Row],[Столбец1]]*Таблица310122668101214[[#This Row],[Столбец9]]</f>
        <v>0</v>
      </c>
      <c r="L21">
        <f>Таблица310122668101214[[#This Row],[Столбец1]]*Таблица310122668101214[[#This Row],[Столбец11]]</f>
        <v>0</v>
      </c>
      <c r="N21">
        <f>Таблица310122668101214[[#This Row],[Столбец1]]*Таблица310122668101214[[#This Row],[Столбец13]]</f>
        <v>0</v>
      </c>
      <c r="P21">
        <f>Таблица310122668101214[[#This Row],[Столбец1]]*Таблица310122668101214[[#This Row],[Столбец15]]</f>
        <v>0</v>
      </c>
      <c r="R21">
        <f>Таблица310122668101214[[#This Row],[Столбец1]]*Таблица310122668101214[[#This Row],[Столбец17]]</f>
        <v>0</v>
      </c>
      <c r="T21">
        <f>Таблица310122668101214[[#This Row],[Столбец1]]*Таблица310122668101214[[#This Row],[Столбец19]]</f>
        <v>0</v>
      </c>
      <c r="U21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2" spans="1:21" x14ac:dyDescent="0.25">
      <c r="A22" t="s">
        <v>34</v>
      </c>
      <c r="B22">
        <v>4</v>
      </c>
      <c r="D22">
        <f>Таблица310122668101214[[#This Row],[Столбец1]]*Таблица310122668101214[[#This Row],[Столбец3]]</f>
        <v>0</v>
      </c>
      <c r="F22">
        <f>Таблица310122668101214[[#This Row],[Столбец1]]*Таблица310122668101214[[#This Row],[Столбец5]]</f>
        <v>0</v>
      </c>
      <c r="H22">
        <f>Таблица310122668101214[[#This Row],[Столбец1]]*Таблица310122668101214[[#This Row],[Столбец7]]</f>
        <v>0</v>
      </c>
      <c r="J22">
        <f>Таблица310122668101214[[#This Row],[Столбец1]]*Таблица310122668101214[[#This Row],[Столбец9]]</f>
        <v>0</v>
      </c>
      <c r="L22">
        <f>Таблица310122668101214[[#This Row],[Столбец1]]*Таблица310122668101214[[#This Row],[Столбец11]]</f>
        <v>0</v>
      </c>
      <c r="N22">
        <f>Таблица310122668101214[[#This Row],[Столбец1]]*Таблица310122668101214[[#This Row],[Столбец13]]</f>
        <v>0</v>
      </c>
      <c r="P22">
        <f>Таблица310122668101214[[#This Row],[Столбец1]]*Таблица310122668101214[[#This Row],[Столбец15]]</f>
        <v>0</v>
      </c>
      <c r="R22">
        <f>Таблица310122668101214[[#This Row],[Столбец1]]*Таблица310122668101214[[#This Row],[Столбец17]]</f>
        <v>0</v>
      </c>
      <c r="T22">
        <f>Таблица310122668101214[[#This Row],[Столбец1]]*Таблица310122668101214[[#This Row],[Столбец19]]</f>
        <v>0</v>
      </c>
      <c r="U22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3" spans="1:21" x14ac:dyDescent="0.25">
      <c r="A23" t="s">
        <v>35</v>
      </c>
      <c r="B23">
        <v>32.97</v>
      </c>
      <c r="D23">
        <f>Таблица310122668101214[[#This Row],[Столбец1]]*Таблица310122668101214[[#This Row],[Столбец3]]</f>
        <v>0</v>
      </c>
      <c r="F23">
        <f>Таблица310122668101214[[#This Row],[Столбец1]]*Таблица310122668101214[[#This Row],[Столбец5]]</f>
        <v>0</v>
      </c>
      <c r="H23">
        <f>Таблица310122668101214[[#This Row],[Столбец1]]*Таблица310122668101214[[#This Row],[Столбец7]]</f>
        <v>0</v>
      </c>
      <c r="J23">
        <f>Таблица310122668101214[[#This Row],[Столбец1]]*Таблица310122668101214[[#This Row],[Столбец9]]</f>
        <v>0</v>
      </c>
      <c r="L23">
        <f>Таблица310122668101214[[#This Row],[Столбец1]]*Таблица310122668101214[[#This Row],[Столбец11]]</f>
        <v>0</v>
      </c>
      <c r="N23">
        <f>Таблица310122668101214[[#This Row],[Столбец1]]*Таблица310122668101214[[#This Row],[Столбец13]]</f>
        <v>0</v>
      </c>
      <c r="P23">
        <f>Таблица310122668101214[[#This Row],[Столбец1]]*Таблица310122668101214[[#This Row],[Столбец15]]</f>
        <v>0</v>
      </c>
      <c r="R23">
        <f>Таблица310122668101214[[#This Row],[Столбец1]]*Таблица310122668101214[[#This Row],[Столбец17]]</f>
        <v>0</v>
      </c>
      <c r="T23">
        <f>Таблица310122668101214[[#This Row],[Столбец1]]*Таблица310122668101214[[#This Row],[Столбец19]]</f>
        <v>0</v>
      </c>
      <c r="U23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4" spans="1:21" x14ac:dyDescent="0.25">
      <c r="A24" t="s">
        <v>36</v>
      </c>
      <c r="B24">
        <v>165.6</v>
      </c>
      <c r="D24">
        <f>Таблица310122668101214[[#This Row],[Столбец1]]*Таблица310122668101214[[#This Row],[Столбец3]]</f>
        <v>0</v>
      </c>
      <c r="F24">
        <f>Таблица310122668101214[[#This Row],[Столбец1]]*Таблица310122668101214[[#This Row],[Столбец5]]</f>
        <v>0</v>
      </c>
      <c r="H24">
        <f>Таблица310122668101214[[#This Row],[Столбец1]]*Таблица310122668101214[[#This Row],[Столбец7]]</f>
        <v>0</v>
      </c>
      <c r="J24">
        <f>Таблица310122668101214[[#This Row],[Столбец1]]*Таблица310122668101214[[#This Row],[Столбец9]]</f>
        <v>0</v>
      </c>
      <c r="L24">
        <f>Таблица310122668101214[[#This Row],[Столбец1]]*Таблица310122668101214[[#This Row],[Столбец11]]</f>
        <v>0</v>
      </c>
      <c r="N24">
        <f>Таблица310122668101214[[#This Row],[Столбец1]]*Таблица310122668101214[[#This Row],[Столбец13]]</f>
        <v>0</v>
      </c>
      <c r="P24">
        <f>Таблица310122668101214[[#This Row],[Столбец1]]*Таблица310122668101214[[#This Row],[Столбец15]]</f>
        <v>0</v>
      </c>
      <c r="R24">
        <f>Таблица310122668101214[[#This Row],[Столбец1]]*Таблица310122668101214[[#This Row],[Столбец17]]</f>
        <v>0</v>
      </c>
      <c r="T24">
        <f>Таблица310122668101214[[#This Row],[Столбец1]]*Таблица310122668101214[[#This Row],[Столбец19]]</f>
        <v>0</v>
      </c>
      <c r="U24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5" spans="1:21" x14ac:dyDescent="0.25">
      <c r="A25" t="s">
        <v>37</v>
      </c>
      <c r="B25">
        <v>957.26</v>
      </c>
      <c r="D25">
        <f>Таблица310122668101214[[#This Row],[Столбец1]]*Таблица310122668101214[[#This Row],[Столбец3]]</f>
        <v>0</v>
      </c>
      <c r="F25">
        <f>Таблица310122668101214[[#This Row],[Столбец1]]*Таблица310122668101214[[#This Row],[Столбец5]]</f>
        <v>0</v>
      </c>
      <c r="H25">
        <f>Таблица310122668101214[[#This Row],[Столбец1]]*Таблица310122668101214[[#This Row],[Столбец7]]</f>
        <v>0</v>
      </c>
      <c r="J25">
        <f>Таблица310122668101214[[#This Row],[Столбец1]]*Таблица310122668101214[[#This Row],[Столбец9]]</f>
        <v>0</v>
      </c>
      <c r="L25">
        <f>Таблица310122668101214[[#This Row],[Столбец1]]*Таблица310122668101214[[#This Row],[Столбец11]]</f>
        <v>0</v>
      </c>
      <c r="N25">
        <f>Таблица310122668101214[[#This Row],[Столбец1]]*Таблица310122668101214[[#This Row],[Столбец13]]</f>
        <v>0</v>
      </c>
      <c r="P25">
        <f>Таблица310122668101214[[#This Row],[Столбец1]]*Таблица310122668101214[[#This Row],[Столбец15]]</f>
        <v>0</v>
      </c>
      <c r="R25">
        <f>Таблица310122668101214[[#This Row],[Столбец1]]*Таблица310122668101214[[#This Row],[Столбец17]]</f>
        <v>0</v>
      </c>
      <c r="T25">
        <f>Таблица310122668101214[[#This Row],[Столбец1]]*Таблица310122668101214[[#This Row],[Столбец19]]</f>
        <v>0</v>
      </c>
      <c r="U25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6" spans="1:21" x14ac:dyDescent="0.25">
      <c r="A26" t="s">
        <v>38</v>
      </c>
      <c r="B26">
        <v>43.83</v>
      </c>
      <c r="D26">
        <f>Таблица310122668101214[[#This Row],[Столбец1]]*Таблица310122668101214[[#This Row],[Столбец3]]</f>
        <v>0</v>
      </c>
      <c r="F26">
        <f>Таблица310122668101214[[#This Row],[Столбец1]]*Таблица310122668101214[[#This Row],[Столбец5]]</f>
        <v>0</v>
      </c>
      <c r="H26">
        <f>Таблица310122668101214[[#This Row],[Столбец1]]*Таблица310122668101214[[#This Row],[Столбец7]]</f>
        <v>0</v>
      </c>
      <c r="J26">
        <f>Таблица310122668101214[[#This Row],[Столбец1]]*Таблица310122668101214[[#This Row],[Столбец9]]</f>
        <v>0</v>
      </c>
      <c r="L26">
        <f>Таблица310122668101214[[#This Row],[Столбец1]]*Таблица310122668101214[[#This Row],[Столбец11]]</f>
        <v>0</v>
      </c>
      <c r="N26">
        <f>Таблица310122668101214[[#This Row],[Столбец1]]*Таблица310122668101214[[#This Row],[Столбец13]]</f>
        <v>0</v>
      </c>
      <c r="P26">
        <f>Таблица310122668101214[[#This Row],[Столбец1]]*Таблица310122668101214[[#This Row],[Столбец15]]</f>
        <v>0</v>
      </c>
      <c r="R26">
        <f>Таблица310122668101214[[#This Row],[Столбец1]]*Таблица310122668101214[[#This Row],[Столбец17]]</f>
        <v>0</v>
      </c>
      <c r="T26">
        <f>Таблица310122668101214[[#This Row],[Столбец1]]*Таблица310122668101214[[#This Row],[Столбец19]]</f>
        <v>0</v>
      </c>
      <c r="U26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7" spans="1:21" x14ac:dyDescent="0.25">
      <c r="A27" t="s">
        <v>39</v>
      </c>
      <c r="B27">
        <v>105.55</v>
      </c>
      <c r="D27">
        <f>Таблица310122668101214[[#This Row],[Столбец1]]*Таблица310122668101214[[#This Row],[Столбец3]]</f>
        <v>0</v>
      </c>
      <c r="F27">
        <f>Таблица310122668101214[[#This Row],[Столбец1]]*Таблица310122668101214[[#This Row],[Столбец5]]</f>
        <v>0</v>
      </c>
      <c r="H27">
        <f>Таблица310122668101214[[#This Row],[Столбец1]]*Таблица310122668101214[[#This Row],[Столбец7]]</f>
        <v>0</v>
      </c>
      <c r="J27">
        <f>Таблица310122668101214[[#This Row],[Столбец1]]*Таблица310122668101214[[#This Row],[Столбец9]]</f>
        <v>0</v>
      </c>
      <c r="L27">
        <f>Таблица310122668101214[[#This Row],[Столбец1]]*Таблица310122668101214[[#This Row],[Столбец11]]</f>
        <v>0</v>
      </c>
      <c r="N27">
        <f>Таблица310122668101214[[#This Row],[Столбец1]]*Таблица310122668101214[[#This Row],[Столбец13]]</f>
        <v>0</v>
      </c>
      <c r="P27">
        <f>Таблица310122668101214[[#This Row],[Столбец1]]*Таблица310122668101214[[#This Row],[Столбец15]]</f>
        <v>0</v>
      </c>
      <c r="R27">
        <f>Таблица310122668101214[[#This Row],[Столбец1]]*Таблица310122668101214[[#This Row],[Столбец17]]</f>
        <v>0</v>
      </c>
      <c r="T27">
        <f>Таблица310122668101214[[#This Row],[Столбец1]]*Таблица310122668101214[[#This Row],[Столбец19]]</f>
        <v>0</v>
      </c>
      <c r="U27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8" spans="1:21" x14ac:dyDescent="0.25">
      <c r="A28" t="s">
        <v>40</v>
      </c>
      <c r="B28">
        <v>125</v>
      </c>
      <c r="D28">
        <f>Таблица310122668101214[[#This Row],[Столбец1]]*Таблица310122668101214[[#This Row],[Столбец3]]</f>
        <v>0</v>
      </c>
      <c r="F28">
        <f>Таблица310122668101214[[#This Row],[Столбец1]]*Таблица310122668101214[[#This Row],[Столбец5]]</f>
        <v>0</v>
      </c>
      <c r="H28">
        <f>Таблица310122668101214[[#This Row],[Столбец1]]*Таблица310122668101214[[#This Row],[Столбец7]]</f>
        <v>0</v>
      </c>
      <c r="J28">
        <f>Таблица310122668101214[[#This Row],[Столбец1]]*Таблица310122668101214[[#This Row],[Столбец9]]</f>
        <v>0</v>
      </c>
      <c r="L28">
        <f>Таблица310122668101214[[#This Row],[Столбец1]]*Таблица310122668101214[[#This Row],[Столбец11]]</f>
        <v>0</v>
      </c>
      <c r="N28">
        <f>Таблица310122668101214[[#This Row],[Столбец1]]*Таблица310122668101214[[#This Row],[Столбец13]]</f>
        <v>0</v>
      </c>
      <c r="P28">
        <f>Таблица310122668101214[[#This Row],[Столбец1]]*Таблица310122668101214[[#This Row],[Столбец15]]</f>
        <v>0</v>
      </c>
      <c r="R28">
        <f>Таблица310122668101214[[#This Row],[Столбец1]]*Таблица310122668101214[[#This Row],[Столбец17]]</f>
        <v>0</v>
      </c>
      <c r="T28">
        <f>Таблица310122668101214[[#This Row],[Столбец1]]*Таблица310122668101214[[#This Row],[Столбец19]]</f>
        <v>0</v>
      </c>
      <c r="U28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9" spans="1:21" x14ac:dyDescent="0.25">
      <c r="A29" t="s">
        <v>41</v>
      </c>
      <c r="B29">
        <v>91.48</v>
      </c>
      <c r="D29">
        <f>Таблица310122668101214[[#This Row],[Столбец1]]*Таблица310122668101214[[#This Row],[Столбец3]]</f>
        <v>0</v>
      </c>
      <c r="F29">
        <f>Таблица310122668101214[[#This Row],[Столбец1]]*Таблица310122668101214[[#This Row],[Столбец5]]</f>
        <v>0</v>
      </c>
      <c r="H29">
        <f>Таблица310122668101214[[#This Row],[Столбец1]]*Таблица310122668101214[[#This Row],[Столбец7]]</f>
        <v>0</v>
      </c>
      <c r="J29">
        <f>Таблица310122668101214[[#This Row],[Столбец1]]*Таблица310122668101214[[#This Row],[Столбец9]]</f>
        <v>0</v>
      </c>
      <c r="L29">
        <f>Таблица310122668101214[[#This Row],[Столбец1]]*Таблица310122668101214[[#This Row],[Столбец11]]</f>
        <v>0</v>
      </c>
      <c r="N29">
        <f>Таблица310122668101214[[#This Row],[Столбец1]]*Таблица310122668101214[[#This Row],[Столбец13]]</f>
        <v>0</v>
      </c>
      <c r="P29">
        <f>Таблица310122668101214[[#This Row],[Столбец1]]*Таблица310122668101214[[#This Row],[Столбец15]]</f>
        <v>0</v>
      </c>
      <c r="R29">
        <f>Таблица310122668101214[[#This Row],[Столбец1]]*Таблица310122668101214[[#This Row],[Столбец17]]</f>
        <v>0</v>
      </c>
      <c r="T29">
        <f>Таблица310122668101214[[#This Row],[Столбец1]]*Таблица310122668101214[[#This Row],[Столбец19]]</f>
        <v>0</v>
      </c>
      <c r="U29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0" spans="1:21" x14ac:dyDescent="0.25">
      <c r="A30" t="s">
        <v>42</v>
      </c>
      <c r="B30">
        <v>105.77</v>
      </c>
      <c r="D30">
        <f>Таблица310122668101214[[#This Row],[Столбец1]]*Таблица310122668101214[[#This Row],[Столбец3]]</f>
        <v>0</v>
      </c>
      <c r="F30">
        <f>Таблица310122668101214[[#This Row],[Столбец1]]*Таблица310122668101214[[#This Row],[Столбец5]]</f>
        <v>0</v>
      </c>
      <c r="H30">
        <f>Таблица310122668101214[[#This Row],[Столбец1]]*Таблица310122668101214[[#This Row],[Столбец7]]</f>
        <v>0</v>
      </c>
      <c r="J30">
        <f>Таблица310122668101214[[#This Row],[Столбец1]]*Таблица310122668101214[[#This Row],[Столбец9]]</f>
        <v>0</v>
      </c>
      <c r="L30">
        <f>Таблица310122668101214[[#This Row],[Столбец1]]*Таблица310122668101214[[#This Row],[Столбец11]]</f>
        <v>0</v>
      </c>
      <c r="N30">
        <f>Таблица310122668101214[[#This Row],[Столбец1]]*Таблица310122668101214[[#This Row],[Столбец13]]</f>
        <v>0</v>
      </c>
      <c r="P30">
        <f>Таблица310122668101214[[#This Row],[Столбец1]]*Таблица310122668101214[[#This Row],[Столбец15]]</f>
        <v>0</v>
      </c>
      <c r="R30">
        <f>Таблица310122668101214[[#This Row],[Столбец1]]*Таблица310122668101214[[#This Row],[Столбец17]]</f>
        <v>0</v>
      </c>
      <c r="T30">
        <f>Таблица310122668101214[[#This Row],[Столбец1]]*Таблица310122668101214[[#This Row],[Столбец19]]</f>
        <v>0</v>
      </c>
      <c r="U30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1" spans="1:21" x14ac:dyDescent="0.25">
      <c r="A31" t="s">
        <v>43</v>
      </c>
      <c r="B31">
        <v>48.53</v>
      </c>
      <c r="D31">
        <f>Таблица310122668101214[[#This Row],[Столбец1]]*Таблица310122668101214[[#This Row],[Столбец3]]</f>
        <v>0</v>
      </c>
      <c r="F31">
        <f>Таблица310122668101214[[#This Row],[Столбец1]]*Таблица310122668101214[[#This Row],[Столбец5]]</f>
        <v>0</v>
      </c>
      <c r="H31">
        <f>Таблица310122668101214[[#This Row],[Столбец1]]*Таблица310122668101214[[#This Row],[Столбец7]]</f>
        <v>0</v>
      </c>
      <c r="J31">
        <f>Таблица310122668101214[[#This Row],[Столбец1]]*Таблица310122668101214[[#This Row],[Столбец9]]</f>
        <v>0</v>
      </c>
      <c r="L31">
        <f>Таблица310122668101214[[#This Row],[Столбец1]]*Таблица310122668101214[[#This Row],[Столбец11]]</f>
        <v>0</v>
      </c>
      <c r="N31">
        <f>Таблица310122668101214[[#This Row],[Столбец1]]*Таблица310122668101214[[#This Row],[Столбец13]]</f>
        <v>0</v>
      </c>
      <c r="P31">
        <f>Таблица310122668101214[[#This Row],[Столбец1]]*Таблица310122668101214[[#This Row],[Столбец15]]</f>
        <v>0</v>
      </c>
      <c r="R31">
        <f>Таблица310122668101214[[#This Row],[Столбец1]]*Таблица310122668101214[[#This Row],[Столбец17]]</f>
        <v>0</v>
      </c>
      <c r="T31">
        <f>Таблица310122668101214[[#This Row],[Столбец1]]*Таблица310122668101214[[#This Row],[Столбец19]]</f>
        <v>0</v>
      </c>
      <c r="U31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2" spans="1:21" x14ac:dyDescent="0.25">
      <c r="A32" t="s">
        <v>44</v>
      </c>
      <c r="B32">
        <v>174.36</v>
      </c>
      <c r="D32">
        <f>Таблица310122668101214[[#This Row],[Столбец1]]*Таблица310122668101214[[#This Row],[Столбец3]]</f>
        <v>0</v>
      </c>
      <c r="F32">
        <f>Таблица310122668101214[[#This Row],[Столбец1]]*Таблица310122668101214[[#This Row],[Столбец5]]</f>
        <v>0</v>
      </c>
      <c r="H32">
        <f>Таблица310122668101214[[#This Row],[Столбец1]]*Таблица310122668101214[[#This Row],[Столбец7]]</f>
        <v>0</v>
      </c>
      <c r="J32">
        <f>Таблица310122668101214[[#This Row],[Столбец1]]*Таблица310122668101214[[#This Row],[Столбец9]]</f>
        <v>0</v>
      </c>
      <c r="L32">
        <f>Таблица310122668101214[[#This Row],[Столбец1]]*Таблица310122668101214[[#This Row],[Столбец11]]</f>
        <v>0</v>
      </c>
      <c r="N32">
        <f>Таблица310122668101214[[#This Row],[Столбец1]]*Таблица310122668101214[[#This Row],[Столбец13]]</f>
        <v>0</v>
      </c>
      <c r="P32">
        <f>Таблица310122668101214[[#This Row],[Столбец1]]*Таблица310122668101214[[#This Row],[Столбец15]]</f>
        <v>0</v>
      </c>
      <c r="R32">
        <f>Таблица310122668101214[[#This Row],[Столбец1]]*Таблица310122668101214[[#This Row],[Столбец17]]</f>
        <v>0</v>
      </c>
      <c r="T32">
        <f>Таблица310122668101214[[#This Row],[Столбец1]]*Таблица310122668101214[[#This Row],[Столбец19]]</f>
        <v>0</v>
      </c>
      <c r="U32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3" spans="1:21" x14ac:dyDescent="0.25">
      <c r="A33" t="s">
        <v>45</v>
      </c>
      <c r="B33">
        <v>136.75</v>
      </c>
      <c r="D33">
        <f>Таблица310122668101214[[#This Row],[Столбец1]]*Таблица310122668101214[[#This Row],[Столбец3]]</f>
        <v>0</v>
      </c>
      <c r="F33">
        <f>Таблица310122668101214[[#This Row],[Столбец1]]*Таблица310122668101214[[#This Row],[Столбец5]]</f>
        <v>0</v>
      </c>
      <c r="H33">
        <f>Таблица310122668101214[[#This Row],[Столбец1]]*Таблица310122668101214[[#This Row],[Столбец7]]</f>
        <v>0</v>
      </c>
      <c r="J33">
        <f>Таблица310122668101214[[#This Row],[Столбец1]]*Таблица310122668101214[[#This Row],[Столбец9]]</f>
        <v>0</v>
      </c>
      <c r="L33">
        <f>Таблица310122668101214[[#This Row],[Столбец1]]*Таблица310122668101214[[#This Row],[Столбец11]]</f>
        <v>0</v>
      </c>
      <c r="N33">
        <f>Таблица310122668101214[[#This Row],[Столбец1]]*Таблица310122668101214[[#This Row],[Столбец13]]</f>
        <v>0</v>
      </c>
      <c r="P33">
        <f>Таблица310122668101214[[#This Row],[Столбец1]]*Таблица310122668101214[[#This Row],[Столбец15]]</f>
        <v>0</v>
      </c>
      <c r="R33">
        <f>Таблица310122668101214[[#This Row],[Столбец1]]*Таблица310122668101214[[#This Row],[Столбец17]]</f>
        <v>0</v>
      </c>
      <c r="T33">
        <f>Таблица310122668101214[[#This Row],[Столбец1]]*Таблица310122668101214[[#This Row],[Столбец19]]</f>
        <v>0</v>
      </c>
      <c r="U33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4" spans="1:21" x14ac:dyDescent="0.25">
      <c r="A34" t="s">
        <v>46</v>
      </c>
      <c r="B34">
        <v>151.88999999999999</v>
      </c>
      <c r="D34">
        <f>Таблица310122668101214[[#This Row],[Столбец1]]*Таблица310122668101214[[#This Row],[Столбец3]]</f>
        <v>0</v>
      </c>
      <c r="F34">
        <f>Таблица310122668101214[[#This Row],[Столбец1]]*Таблица310122668101214[[#This Row],[Столбец5]]</f>
        <v>0</v>
      </c>
      <c r="H34">
        <f>Таблица310122668101214[[#This Row],[Столбец1]]*Таблица310122668101214[[#This Row],[Столбец7]]</f>
        <v>0</v>
      </c>
      <c r="J34">
        <f>Таблица310122668101214[[#This Row],[Столбец1]]*Таблица310122668101214[[#This Row],[Столбец9]]</f>
        <v>0</v>
      </c>
      <c r="L34">
        <f>Таблица310122668101214[[#This Row],[Столбец1]]*Таблица310122668101214[[#This Row],[Столбец11]]</f>
        <v>0</v>
      </c>
      <c r="N34">
        <f>Таблица310122668101214[[#This Row],[Столбец1]]*Таблица310122668101214[[#This Row],[Столбец13]]</f>
        <v>0</v>
      </c>
      <c r="P34">
        <f>Таблица310122668101214[[#This Row],[Столбец1]]*Таблица310122668101214[[#This Row],[Столбец15]]</f>
        <v>0</v>
      </c>
      <c r="R34">
        <f>Таблица310122668101214[[#This Row],[Столбец1]]*Таблица310122668101214[[#This Row],[Столбец17]]</f>
        <v>0</v>
      </c>
      <c r="T34">
        <f>Таблица310122668101214[[#This Row],[Столбец1]]*Таблица310122668101214[[#This Row],[Столбец19]]</f>
        <v>0</v>
      </c>
      <c r="U34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5" spans="1:21" x14ac:dyDescent="0.25">
      <c r="A35" t="s">
        <v>47</v>
      </c>
      <c r="B35">
        <v>31.35</v>
      </c>
      <c r="D35">
        <f>Таблица310122668101214[[#This Row],[Столбец1]]*Таблица310122668101214[[#This Row],[Столбец3]]</f>
        <v>0</v>
      </c>
      <c r="F35">
        <f>Таблица310122668101214[[#This Row],[Столбец1]]*Таблица310122668101214[[#This Row],[Столбец5]]</f>
        <v>0</v>
      </c>
      <c r="H35">
        <f>Таблица310122668101214[[#This Row],[Столбец1]]*Таблица310122668101214[[#This Row],[Столбец7]]</f>
        <v>0</v>
      </c>
      <c r="J35">
        <f>Таблица310122668101214[[#This Row],[Столбец1]]*Таблица310122668101214[[#This Row],[Столбец9]]</f>
        <v>0</v>
      </c>
      <c r="L35">
        <f>Таблица310122668101214[[#This Row],[Столбец1]]*Таблица310122668101214[[#This Row],[Столбец11]]</f>
        <v>0</v>
      </c>
      <c r="N35">
        <f>Таблица310122668101214[[#This Row],[Столбец1]]*Таблица310122668101214[[#This Row],[Столбец13]]</f>
        <v>0</v>
      </c>
      <c r="P35">
        <f>Таблица310122668101214[[#This Row],[Столбец1]]*Таблица310122668101214[[#This Row],[Столбец15]]</f>
        <v>0</v>
      </c>
      <c r="R35">
        <f>Таблица310122668101214[[#This Row],[Столбец1]]*Таблица310122668101214[[#This Row],[Столбец17]]</f>
        <v>0</v>
      </c>
      <c r="T35">
        <f>Таблица310122668101214[[#This Row],[Столбец1]]*Таблица310122668101214[[#This Row],[Столбец19]]</f>
        <v>0</v>
      </c>
      <c r="U35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6" spans="1:21" x14ac:dyDescent="0.25">
      <c r="A36" t="s">
        <v>48</v>
      </c>
      <c r="B36">
        <v>33.5</v>
      </c>
      <c r="D36">
        <f>Таблица310122668101214[[#This Row],[Столбец1]]*Таблица310122668101214[[#This Row],[Столбец3]]</f>
        <v>0</v>
      </c>
      <c r="F36">
        <f>Таблица310122668101214[[#This Row],[Столбец1]]*Таблица310122668101214[[#This Row],[Столбец5]]</f>
        <v>0</v>
      </c>
      <c r="H36">
        <f>Таблица310122668101214[[#This Row],[Столбец1]]*Таблица310122668101214[[#This Row],[Столбец7]]</f>
        <v>0</v>
      </c>
      <c r="J36">
        <f>Таблица310122668101214[[#This Row],[Столбец1]]*Таблица310122668101214[[#This Row],[Столбец9]]</f>
        <v>0</v>
      </c>
      <c r="L36">
        <f>Таблица310122668101214[[#This Row],[Столбец1]]*Таблица310122668101214[[#This Row],[Столбец11]]</f>
        <v>0</v>
      </c>
      <c r="N36">
        <f>Таблица310122668101214[[#This Row],[Столбец1]]*Таблица310122668101214[[#This Row],[Столбец13]]</f>
        <v>0</v>
      </c>
      <c r="P36">
        <f>Таблица310122668101214[[#This Row],[Столбец1]]*Таблица310122668101214[[#This Row],[Столбец15]]</f>
        <v>0</v>
      </c>
      <c r="R36">
        <f>Таблица310122668101214[[#This Row],[Столбец1]]*Таблица310122668101214[[#This Row],[Столбец17]]</f>
        <v>0</v>
      </c>
      <c r="T36">
        <f>Таблица310122668101214[[#This Row],[Столбец1]]*Таблица310122668101214[[#This Row],[Столбец19]]</f>
        <v>0</v>
      </c>
      <c r="U36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7" spans="1:21" x14ac:dyDescent="0.25">
      <c r="A37" t="s">
        <v>49</v>
      </c>
      <c r="B37">
        <v>263.22000000000003</v>
      </c>
      <c r="D37">
        <f>Таблица310122668101214[[#This Row],[Столбец1]]*Таблица310122668101214[[#This Row],[Столбец3]]</f>
        <v>0</v>
      </c>
      <c r="F37">
        <f>Таблица310122668101214[[#This Row],[Столбец1]]*Таблица310122668101214[[#This Row],[Столбец5]]</f>
        <v>0</v>
      </c>
      <c r="H37">
        <f>Таблица310122668101214[[#This Row],[Столбец1]]*Таблица310122668101214[[#This Row],[Столбец7]]</f>
        <v>0</v>
      </c>
      <c r="J37">
        <f>Таблица310122668101214[[#This Row],[Столбец1]]*Таблица310122668101214[[#This Row],[Столбец9]]</f>
        <v>0</v>
      </c>
      <c r="L37">
        <f>Таблица310122668101214[[#This Row],[Столбец1]]*Таблица310122668101214[[#This Row],[Столбец11]]</f>
        <v>0</v>
      </c>
      <c r="N37">
        <f>Таблица310122668101214[[#This Row],[Столбец1]]*Таблица310122668101214[[#This Row],[Столбец13]]</f>
        <v>0</v>
      </c>
      <c r="P37">
        <f>Таблица310122668101214[[#This Row],[Столбец1]]*Таблица310122668101214[[#This Row],[Столбец15]]</f>
        <v>0</v>
      </c>
      <c r="R37">
        <f>Таблица310122668101214[[#This Row],[Столбец1]]*Таблица310122668101214[[#This Row],[Столбец17]]</f>
        <v>0</v>
      </c>
      <c r="T37">
        <f>Таблица310122668101214[[#This Row],[Столбец1]]*Таблица310122668101214[[#This Row],[Столбец19]]</f>
        <v>0</v>
      </c>
      <c r="U37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8" spans="1:21" x14ac:dyDescent="0.25">
      <c r="A38" t="s">
        <v>50</v>
      </c>
      <c r="B38">
        <v>50.37</v>
      </c>
      <c r="D38">
        <f>Таблица310122668101214[[#This Row],[Столбец1]]*Таблица310122668101214[[#This Row],[Столбец3]]</f>
        <v>0</v>
      </c>
      <c r="F38">
        <f>Таблица310122668101214[[#This Row],[Столбец1]]*Таблица310122668101214[[#This Row],[Столбец5]]</f>
        <v>0</v>
      </c>
      <c r="H38">
        <f>Таблица310122668101214[[#This Row],[Столбец1]]*Таблица310122668101214[[#This Row],[Столбец7]]</f>
        <v>0</v>
      </c>
      <c r="J38">
        <f>Таблица310122668101214[[#This Row],[Столбец1]]*Таблица310122668101214[[#This Row],[Столбец9]]</f>
        <v>0</v>
      </c>
      <c r="L38">
        <f>Таблица310122668101214[[#This Row],[Столбец1]]*Таблица310122668101214[[#This Row],[Столбец11]]</f>
        <v>0</v>
      </c>
      <c r="N38">
        <f>Таблица310122668101214[[#This Row],[Столбец1]]*Таблица310122668101214[[#This Row],[Столбец13]]</f>
        <v>0</v>
      </c>
      <c r="P38">
        <f>Таблица310122668101214[[#This Row],[Столбец1]]*Таблица310122668101214[[#This Row],[Столбец15]]</f>
        <v>0</v>
      </c>
      <c r="R38">
        <f>Таблица310122668101214[[#This Row],[Столбец1]]*Таблица310122668101214[[#This Row],[Столбец17]]</f>
        <v>0</v>
      </c>
      <c r="T38">
        <f>Таблица310122668101214[[#This Row],[Столбец1]]*Таблица310122668101214[[#This Row],[Столбец19]]</f>
        <v>0</v>
      </c>
      <c r="U38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9" spans="1:21" x14ac:dyDescent="0.25">
      <c r="A39" t="s">
        <v>51</v>
      </c>
      <c r="B39">
        <v>82.5</v>
      </c>
      <c r="D39">
        <f>Таблица310122668101214[[#This Row],[Столбец1]]*Таблица310122668101214[[#This Row],[Столбец3]]</f>
        <v>0</v>
      </c>
      <c r="F39">
        <f>Таблица310122668101214[[#This Row],[Столбец1]]*Таблица310122668101214[[#This Row],[Столбец5]]</f>
        <v>0</v>
      </c>
      <c r="H39">
        <f>Таблица310122668101214[[#This Row],[Столбец1]]*Таблица310122668101214[[#This Row],[Столбец7]]</f>
        <v>0</v>
      </c>
      <c r="J39">
        <f>Таблица310122668101214[[#This Row],[Столбец1]]*Таблица310122668101214[[#This Row],[Столбец9]]</f>
        <v>0</v>
      </c>
      <c r="L39">
        <f>Таблица310122668101214[[#This Row],[Столбец1]]*Таблица310122668101214[[#This Row],[Столбец11]]</f>
        <v>0</v>
      </c>
      <c r="N39">
        <f>Таблица310122668101214[[#This Row],[Столбец1]]*Таблица310122668101214[[#This Row],[Столбец13]]</f>
        <v>0</v>
      </c>
      <c r="P39">
        <f>Таблица310122668101214[[#This Row],[Столбец1]]*Таблица310122668101214[[#This Row],[Столбец15]]</f>
        <v>0</v>
      </c>
      <c r="R39">
        <f>Таблица310122668101214[[#This Row],[Столбец1]]*Таблица310122668101214[[#This Row],[Столбец17]]</f>
        <v>0</v>
      </c>
      <c r="T39">
        <f>Таблица310122668101214[[#This Row],[Столбец1]]*Таблица310122668101214[[#This Row],[Столбец19]]</f>
        <v>0</v>
      </c>
      <c r="U39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0" spans="1:21" x14ac:dyDescent="0.25">
      <c r="A40" t="s">
        <v>52</v>
      </c>
      <c r="B40">
        <v>116.5</v>
      </c>
      <c r="D40">
        <f>Таблица310122668101214[[#This Row],[Столбец1]]*Таблица310122668101214[[#This Row],[Столбец3]]</f>
        <v>0</v>
      </c>
      <c r="F40">
        <f>Таблица310122668101214[[#This Row],[Столбец1]]*Таблица310122668101214[[#This Row],[Столбец5]]</f>
        <v>0</v>
      </c>
      <c r="H40">
        <f>Таблица310122668101214[[#This Row],[Столбец1]]*Таблица310122668101214[[#This Row],[Столбец7]]</f>
        <v>0</v>
      </c>
      <c r="J40">
        <f>Таблица310122668101214[[#This Row],[Столбец1]]*Таблица310122668101214[[#This Row],[Столбец9]]</f>
        <v>0</v>
      </c>
      <c r="L40">
        <f>Таблица310122668101214[[#This Row],[Столбец1]]*Таблица310122668101214[[#This Row],[Столбец11]]</f>
        <v>0</v>
      </c>
      <c r="N40">
        <f>Таблица310122668101214[[#This Row],[Столбец1]]*Таблица310122668101214[[#This Row],[Столбец13]]</f>
        <v>0</v>
      </c>
      <c r="P40">
        <f>Таблица310122668101214[[#This Row],[Столбец1]]*Таблица310122668101214[[#This Row],[Столбец15]]</f>
        <v>0</v>
      </c>
      <c r="R40">
        <f>Таблица310122668101214[[#This Row],[Столбец1]]*Таблица310122668101214[[#This Row],[Столбец17]]</f>
        <v>0</v>
      </c>
      <c r="T40">
        <f>Таблица310122668101214[[#This Row],[Столбец1]]*Таблица310122668101214[[#This Row],[Столбец19]]</f>
        <v>0</v>
      </c>
      <c r="U40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1" spans="1:21" x14ac:dyDescent="0.25">
      <c r="A41" t="s">
        <v>53</v>
      </c>
      <c r="B41">
        <v>3.27</v>
      </c>
      <c r="D41">
        <f>Таблица310122668101214[[#This Row],[Столбец1]]*Таблица310122668101214[[#This Row],[Столбец3]]</f>
        <v>0</v>
      </c>
      <c r="F41">
        <f>Таблица310122668101214[[#This Row],[Столбец1]]*Таблица310122668101214[[#This Row],[Столбец5]]</f>
        <v>0</v>
      </c>
      <c r="H41">
        <f>Таблица310122668101214[[#This Row],[Столбец1]]*Таблица310122668101214[[#This Row],[Столбец7]]</f>
        <v>0</v>
      </c>
      <c r="J41">
        <f>Таблица310122668101214[[#This Row],[Столбец1]]*Таблица310122668101214[[#This Row],[Столбец9]]</f>
        <v>0</v>
      </c>
      <c r="L41">
        <f>Таблица310122668101214[[#This Row],[Столбец1]]*Таблица310122668101214[[#This Row],[Столбец11]]</f>
        <v>0</v>
      </c>
      <c r="N41">
        <f>Таблица310122668101214[[#This Row],[Столбец1]]*Таблица310122668101214[[#This Row],[Столбец13]]</f>
        <v>0</v>
      </c>
      <c r="P41">
        <f>Таблица310122668101214[[#This Row],[Столбец1]]*Таблица310122668101214[[#This Row],[Столбец15]]</f>
        <v>0</v>
      </c>
      <c r="R41">
        <f>Таблица310122668101214[[#This Row],[Столбец1]]*Таблица310122668101214[[#This Row],[Столбец17]]</f>
        <v>0</v>
      </c>
      <c r="T41">
        <f>Таблица310122668101214[[#This Row],[Столбец1]]*Таблица310122668101214[[#This Row],[Столбец19]]</f>
        <v>0</v>
      </c>
      <c r="U41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2" spans="1:21" x14ac:dyDescent="0.25">
      <c r="A42" t="s">
        <v>54</v>
      </c>
      <c r="B42">
        <v>3.27</v>
      </c>
      <c r="D42">
        <f>Таблица310122668101214[[#This Row],[Столбец1]]*Таблица310122668101214[[#This Row],[Столбец3]]</f>
        <v>0</v>
      </c>
      <c r="F42">
        <f>Таблица310122668101214[[#This Row],[Столбец1]]*Таблица310122668101214[[#This Row],[Столбец5]]</f>
        <v>0</v>
      </c>
      <c r="H42">
        <f>Таблица310122668101214[[#This Row],[Столбец1]]*Таблица310122668101214[[#This Row],[Столбец7]]</f>
        <v>0</v>
      </c>
      <c r="J42">
        <f>Таблица310122668101214[[#This Row],[Столбец1]]*Таблица310122668101214[[#This Row],[Столбец9]]</f>
        <v>0</v>
      </c>
      <c r="L42">
        <f>Таблица310122668101214[[#This Row],[Столбец1]]*Таблица310122668101214[[#This Row],[Столбец11]]</f>
        <v>0</v>
      </c>
      <c r="N42">
        <f>Таблица310122668101214[[#This Row],[Столбец1]]*Таблица310122668101214[[#This Row],[Столбец13]]</f>
        <v>0</v>
      </c>
      <c r="P42">
        <f>Таблица310122668101214[[#This Row],[Столбец1]]*Таблица310122668101214[[#This Row],[Столбец15]]</f>
        <v>0</v>
      </c>
      <c r="R42">
        <f>Таблица310122668101214[[#This Row],[Столбец1]]*Таблица310122668101214[[#This Row],[Столбец17]]</f>
        <v>0</v>
      </c>
      <c r="T42">
        <f>Таблица310122668101214[[#This Row],[Столбец1]]*Таблица310122668101214[[#This Row],[Столбец19]]</f>
        <v>0</v>
      </c>
      <c r="U42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3" spans="1:21" x14ac:dyDescent="0.25">
      <c r="A43" t="s">
        <v>55</v>
      </c>
      <c r="B43">
        <v>45.42</v>
      </c>
      <c r="D43">
        <f>Таблица310122668101214[[#This Row],[Столбец1]]*Таблица310122668101214[[#This Row],[Столбец3]]</f>
        <v>0</v>
      </c>
      <c r="F43">
        <f>Таблица310122668101214[[#This Row],[Столбец1]]*Таблица310122668101214[[#This Row],[Столбец5]]</f>
        <v>0</v>
      </c>
      <c r="H43">
        <f>Таблица310122668101214[[#This Row],[Столбец1]]*Таблица310122668101214[[#This Row],[Столбец7]]</f>
        <v>0</v>
      </c>
      <c r="J43">
        <f>Таблица310122668101214[[#This Row],[Столбец1]]*Таблица310122668101214[[#This Row],[Столбец9]]</f>
        <v>0</v>
      </c>
      <c r="L43">
        <f>Таблица310122668101214[[#This Row],[Столбец1]]*Таблица310122668101214[[#This Row],[Столбец11]]</f>
        <v>0</v>
      </c>
      <c r="N43">
        <f>Таблица310122668101214[[#This Row],[Столбец1]]*Таблица310122668101214[[#This Row],[Столбец13]]</f>
        <v>0</v>
      </c>
      <c r="P43">
        <f>Таблица310122668101214[[#This Row],[Столбец1]]*Таблица310122668101214[[#This Row],[Столбец15]]</f>
        <v>0</v>
      </c>
      <c r="R43">
        <f>Таблица310122668101214[[#This Row],[Столбец1]]*Таблица310122668101214[[#This Row],[Столбец17]]</f>
        <v>0</v>
      </c>
      <c r="T43">
        <f>Таблица310122668101214[[#This Row],[Столбец1]]*Таблица310122668101214[[#This Row],[Столбец19]]</f>
        <v>0</v>
      </c>
      <c r="U43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4" spans="1:21" x14ac:dyDescent="0.25">
      <c r="A44" t="s">
        <v>56</v>
      </c>
      <c r="B44">
        <v>58.5</v>
      </c>
      <c r="D44">
        <f>Таблица310122668101214[[#This Row],[Столбец1]]*Таблица310122668101214[[#This Row],[Столбец3]]</f>
        <v>0</v>
      </c>
      <c r="F44">
        <f>Таблица310122668101214[[#This Row],[Столбец1]]*Таблица310122668101214[[#This Row],[Столбец5]]</f>
        <v>0</v>
      </c>
      <c r="H44">
        <f>Таблица310122668101214[[#This Row],[Столбец1]]*Таблица310122668101214[[#This Row],[Столбец7]]</f>
        <v>0</v>
      </c>
      <c r="J44">
        <f>Таблица310122668101214[[#This Row],[Столбец1]]*Таблица310122668101214[[#This Row],[Столбец9]]</f>
        <v>0</v>
      </c>
      <c r="L44">
        <f>Таблица310122668101214[[#This Row],[Столбец1]]*Таблица310122668101214[[#This Row],[Столбец11]]</f>
        <v>0</v>
      </c>
      <c r="N44">
        <f>Таблица310122668101214[[#This Row],[Столбец1]]*Таблица310122668101214[[#This Row],[Столбец13]]</f>
        <v>0</v>
      </c>
      <c r="P44">
        <f>Таблица310122668101214[[#This Row],[Столбец1]]*Таблица310122668101214[[#This Row],[Столбец15]]</f>
        <v>0</v>
      </c>
      <c r="R44">
        <f>Таблица310122668101214[[#This Row],[Столбец1]]*Таблица310122668101214[[#This Row],[Столбец17]]</f>
        <v>0</v>
      </c>
      <c r="T44">
        <f>Таблица310122668101214[[#This Row],[Столбец1]]*Таблица310122668101214[[#This Row],[Столбец19]]</f>
        <v>0</v>
      </c>
      <c r="U44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5" spans="1:21" x14ac:dyDescent="0.25">
      <c r="A45" t="s">
        <v>57</v>
      </c>
      <c r="B45">
        <v>161.4</v>
      </c>
      <c r="D45">
        <f>Таблица310122668101214[[#This Row],[Столбец1]]*Таблица310122668101214[[#This Row],[Столбец3]]</f>
        <v>0</v>
      </c>
      <c r="F45">
        <f>Таблица310122668101214[[#This Row],[Столбец1]]*Таблица310122668101214[[#This Row],[Столбец5]]</f>
        <v>0</v>
      </c>
      <c r="H45">
        <f>Таблица310122668101214[[#This Row],[Столбец1]]*Таблица310122668101214[[#This Row],[Столбец7]]</f>
        <v>0</v>
      </c>
      <c r="J45">
        <f>Таблица310122668101214[[#This Row],[Столбец1]]*Таблица310122668101214[[#This Row],[Столбец9]]</f>
        <v>0</v>
      </c>
      <c r="L45">
        <f>Таблица310122668101214[[#This Row],[Столбец1]]*Таблица310122668101214[[#This Row],[Столбец11]]</f>
        <v>0</v>
      </c>
      <c r="N45">
        <f>Таблица310122668101214[[#This Row],[Столбец1]]*Таблица310122668101214[[#This Row],[Столбец13]]</f>
        <v>0</v>
      </c>
      <c r="P45">
        <f>Таблица310122668101214[[#This Row],[Столбец1]]*Таблица310122668101214[[#This Row],[Столбец15]]</f>
        <v>0</v>
      </c>
      <c r="R45">
        <f>Таблица310122668101214[[#This Row],[Столбец1]]*Таблица310122668101214[[#This Row],[Столбец17]]</f>
        <v>0</v>
      </c>
      <c r="T45">
        <f>Таблица310122668101214[[#This Row],[Столбец1]]*Таблица310122668101214[[#This Row],[Столбец19]]</f>
        <v>0</v>
      </c>
      <c r="U45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6" spans="1:21" x14ac:dyDescent="0.25">
      <c r="A46" t="s">
        <v>58</v>
      </c>
      <c r="B46">
        <v>23.31</v>
      </c>
      <c r="D46">
        <f>Таблица310122668101214[[#This Row],[Столбец1]]*Таблица310122668101214[[#This Row],[Столбец3]]</f>
        <v>0</v>
      </c>
      <c r="F46">
        <f>Таблица310122668101214[[#This Row],[Столбец1]]*Таблица310122668101214[[#This Row],[Столбец5]]</f>
        <v>0</v>
      </c>
      <c r="H46">
        <f>Таблица310122668101214[[#This Row],[Столбец1]]*Таблица310122668101214[[#This Row],[Столбец7]]</f>
        <v>0</v>
      </c>
      <c r="J46">
        <f>Таблица310122668101214[[#This Row],[Столбец1]]*Таблица310122668101214[[#This Row],[Столбец9]]</f>
        <v>0</v>
      </c>
      <c r="L46">
        <f>Таблица310122668101214[[#This Row],[Столбец1]]*Таблица310122668101214[[#This Row],[Столбец11]]</f>
        <v>0</v>
      </c>
      <c r="N46">
        <f>Таблица310122668101214[[#This Row],[Столбец1]]*Таблица310122668101214[[#This Row],[Столбец13]]</f>
        <v>0</v>
      </c>
      <c r="P46">
        <f>Таблица310122668101214[[#This Row],[Столбец1]]*Таблица310122668101214[[#This Row],[Столбец15]]</f>
        <v>0</v>
      </c>
      <c r="R46">
        <f>Таблица310122668101214[[#This Row],[Столбец1]]*Таблица310122668101214[[#This Row],[Столбец17]]</f>
        <v>0</v>
      </c>
      <c r="T46">
        <f>Таблица310122668101214[[#This Row],[Столбец1]]*Таблица310122668101214[[#This Row],[Столбец19]]</f>
        <v>0</v>
      </c>
      <c r="U46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7" spans="1:21" x14ac:dyDescent="0.25">
      <c r="A47" t="s">
        <v>59</v>
      </c>
      <c r="B47">
        <v>42.46</v>
      </c>
      <c r="D47">
        <f>Таблица310122668101214[[#This Row],[Столбец1]]*Таблица310122668101214[[#This Row],[Столбец3]]</f>
        <v>0</v>
      </c>
      <c r="F47">
        <f>Таблица310122668101214[[#This Row],[Столбец1]]*Таблица310122668101214[[#This Row],[Столбец5]]</f>
        <v>0</v>
      </c>
      <c r="H47">
        <f>Таблица310122668101214[[#This Row],[Столбец1]]*Таблица310122668101214[[#This Row],[Столбец7]]</f>
        <v>0</v>
      </c>
      <c r="J47">
        <f>Таблица310122668101214[[#This Row],[Столбец1]]*Таблица310122668101214[[#This Row],[Столбец9]]</f>
        <v>0</v>
      </c>
      <c r="L47">
        <f>Таблица310122668101214[[#This Row],[Столбец1]]*Таблица310122668101214[[#This Row],[Столбец11]]</f>
        <v>0</v>
      </c>
      <c r="N47">
        <f>Таблица310122668101214[[#This Row],[Столбец1]]*Таблица310122668101214[[#This Row],[Столбец13]]</f>
        <v>0</v>
      </c>
      <c r="P47">
        <f>Таблица310122668101214[[#This Row],[Столбец1]]*Таблица310122668101214[[#This Row],[Столбец15]]</f>
        <v>0</v>
      </c>
      <c r="R47">
        <f>Таблица310122668101214[[#This Row],[Столбец1]]*Таблица310122668101214[[#This Row],[Столбец17]]</f>
        <v>0</v>
      </c>
      <c r="T47">
        <f>Таблица310122668101214[[#This Row],[Столбец1]]*Таблица310122668101214[[#This Row],[Столбец19]]</f>
        <v>0</v>
      </c>
      <c r="U47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8" spans="1:21" x14ac:dyDescent="0.25">
      <c r="A48" t="s">
        <v>60</v>
      </c>
      <c r="B48">
        <v>14.85</v>
      </c>
      <c r="D48">
        <f>Таблица310122668101214[[#This Row],[Столбец1]]*Таблица310122668101214[[#This Row],[Столбец3]]</f>
        <v>0</v>
      </c>
      <c r="F48">
        <f>Таблица310122668101214[[#This Row],[Столбец1]]*Таблица310122668101214[[#This Row],[Столбец5]]</f>
        <v>0</v>
      </c>
      <c r="H48">
        <f>Таблица310122668101214[[#This Row],[Столбец1]]*Таблица310122668101214[[#This Row],[Столбец7]]</f>
        <v>0</v>
      </c>
      <c r="J48">
        <f>Таблица310122668101214[[#This Row],[Столбец1]]*Таблица310122668101214[[#This Row],[Столбец9]]</f>
        <v>0</v>
      </c>
      <c r="L48">
        <f>Таблица310122668101214[[#This Row],[Столбец1]]*Таблица310122668101214[[#This Row],[Столбец11]]</f>
        <v>0</v>
      </c>
      <c r="N48">
        <f>Таблица310122668101214[[#This Row],[Столбец1]]*Таблица310122668101214[[#This Row],[Столбец13]]</f>
        <v>0</v>
      </c>
      <c r="P48">
        <f>Таблица310122668101214[[#This Row],[Столбец1]]*Таблица310122668101214[[#This Row],[Столбец15]]</f>
        <v>0</v>
      </c>
      <c r="R48">
        <f>Таблица310122668101214[[#This Row],[Столбец1]]*Таблица310122668101214[[#This Row],[Столбец17]]</f>
        <v>0</v>
      </c>
      <c r="T48">
        <f>Таблица310122668101214[[#This Row],[Столбец1]]*Таблица310122668101214[[#This Row],[Столбец19]]</f>
        <v>0</v>
      </c>
      <c r="U48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9" spans="1:21" x14ac:dyDescent="0.25">
      <c r="A49" t="s">
        <v>61</v>
      </c>
      <c r="B49">
        <v>129</v>
      </c>
      <c r="D49">
        <f>Таблица310122668101214[[#This Row],[Столбец1]]*Таблица310122668101214[[#This Row],[Столбец3]]</f>
        <v>0</v>
      </c>
      <c r="F49">
        <f>Таблица310122668101214[[#This Row],[Столбец1]]*Таблица310122668101214[[#This Row],[Столбец5]]</f>
        <v>0</v>
      </c>
      <c r="H49">
        <f>Таблица310122668101214[[#This Row],[Столбец1]]*Таблица310122668101214[[#This Row],[Столбец7]]</f>
        <v>0</v>
      </c>
      <c r="J49">
        <f>Таблица310122668101214[[#This Row],[Столбец1]]*Таблица310122668101214[[#This Row],[Столбец9]]</f>
        <v>0</v>
      </c>
      <c r="L49">
        <f>Таблица310122668101214[[#This Row],[Столбец1]]*Таблица310122668101214[[#This Row],[Столбец11]]</f>
        <v>0</v>
      </c>
      <c r="N49">
        <f>Таблица310122668101214[[#This Row],[Столбец1]]*Таблица310122668101214[[#This Row],[Столбец13]]</f>
        <v>0</v>
      </c>
      <c r="P49">
        <f>Таблица310122668101214[[#This Row],[Столбец1]]*Таблица310122668101214[[#This Row],[Столбец15]]</f>
        <v>0</v>
      </c>
      <c r="R49">
        <f>Таблица310122668101214[[#This Row],[Столбец1]]*Таблица310122668101214[[#This Row],[Столбец17]]</f>
        <v>0</v>
      </c>
      <c r="T49">
        <f>Таблица310122668101214[[#This Row],[Столбец1]]*Таблица310122668101214[[#This Row],[Столбец19]]</f>
        <v>0</v>
      </c>
      <c r="U49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0" spans="1:21" x14ac:dyDescent="0.25">
      <c r="A50" t="s">
        <v>62</v>
      </c>
      <c r="B50">
        <v>9.92</v>
      </c>
      <c r="D50">
        <f>Таблица310122668101214[[#This Row],[Столбец1]]*Таблица310122668101214[[#This Row],[Столбец3]]</f>
        <v>0</v>
      </c>
      <c r="F50">
        <f>Таблица310122668101214[[#This Row],[Столбец1]]*Таблица310122668101214[[#This Row],[Столбец5]]</f>
        <v>0</v>
      </c>
      <c r="H50">
        <f>Таблица310122668101214[[#This Row],[Столбец1]]*Таблица310122668101214[[#This Row],[Столбец7]]</f>
        <v>0</v>
      </c>
      <c r="J50">
        <f>Таблица310122668101214[[#This Row],[Столбец1]]*Таблица310122668101214[[#This Row],[Столбец9]]</f>
        <v>0</v>
      </c>
      <c r="L50">
        <f>Таблица310122668101214[[#This Row],[Столбец1]]*Таблица310122668101214[[#This Row],[Столбец11]]</f>
        <v>0</v>
      </c>
      <c r="N50">
        <f>Таблица310122668101214[[#This Row],[Столбец1]]*Таблица310122668101214[[#This Row],[Столбец13]]</f>
        <v>0</v>
      </c>
      <c r="P50">
        <f>Таблица310122668101214[[#This Row],[Столбец1]]*Таблица310122668101214[[#This Row],[Столбец15]]</f>
        <v>0</v>
      </c>
      <c r="R50">
        <f>Таблица310122668101214[[#This Row],[Столбец1]]*Таблица310122668101214[[#This Row],[Столбец17]]</f>
        <v>0</v>
      </c>
      <c r="T50">
        <f>Таблица310122668101214[[#This Row],[Столбец1]]*Таблица310122668101214[[#This Row],[Столбец19]]</f>
        <v>0</v>
      </c>
      <c r="U50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1" spans="1:21" x14ac:dyDescent="0.25">
      <c r="A51" t="s">
        <v>63</v>
      </c>
      <c r="B51">
        <v>54.12</v>
      </c>
      <c r="D51">
        <f>Таблица310122668101214[[#This Row],[Столбец1]]*Таблица310122668101214[[#This Row],[Столбец3]]</f>
        <v>0</v>
      </c>
      <c r="F51">
        <f>Таблица310122668101214[[#This Row],[Столбец1]]*Таблица310122668101214[[#This Row],[Столбец5]]</f>
        <v>0</v>
      </c>
      <c r="H51">
        <f>Таблица310122668101214[[#This Row],[Столбец1]]*Таблица310122668101214[[#This Row],[Столбец7]]</f>
        <v>0</v>
      </c>
      <c r="J51">
        <f>Таблица310122668101214[[#This Row],[Столбец1]]*Таблица310122668101214[[#This Row],[Столбец9]]</f>
        <v>0</v>
      </c>
      <c r="L51">
        <f>Таблица310122668101214[[#This Row],[Столбец1]]*Таблица310122668101214[[#This Row],[Столбец11]]</f>
        <v>0</v>
      </c>
      <c r="N51">
        <f>Таблица310122668101214[[#This Row],[Столбец1]]*Таблица310122668101214[[#This Row],[Столбец13]]</f>
        <v>0</v>
      </c>
      <c r="P51">
        <f>Таблица310122668101214[[#This Row],[Столбец1]]*Таблица310122668101214[[#This Row],[Столбец15]]</f>
        <v>0</v>
      </c>
      <c r="R51">
        <f>Таблица310122668101214[[#This Row],[Столбец1]]*Таблица310122668101214[[#This Row],[Столбец17]]</f>
        <v>0</v>
      </c>
      <c r="T51">
        <f>Таблица310122668101214[[#This Row],[Столбец1]]*Таблица310122668101214[[#This Row],[Столбец19]]</f>
        <v>0</v>
      </c>
      <c r="U51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2" spans="1:21" x14ac:dyDescent="0.25">
      <c r="A52" t="s">
        <v>64</v>
      </c>
      <c r="B52">
        <v>201.4</v>
      </c>
      <c r="D52">
        <f>Таблица310122668101214[[#This Row],[Столбец1]]*Таблица310122668101214[[#This Row],[Столбец3]]</f>
        <v>0</v>
      </c>
      <c r="F52">
        <f>Таблица310122668101214[[#This Row],[Столбец1]]*Таблица310122668101214[[#This Row],[Столбец5]]</f>
        <v>0</v>
      </c>
      <c r="H52">
        <f>Таблица310122668101214[[#This Row],[Столбец1]]*Таблица310122668101214[[#This Row],[Столбец7]]</f>
        <v>0</v>
      </c>
      <c r="J52">
        <f>Таблица310122668101214[[#This Row],[Столбец1]]*Таблица310122668101214[[#This Row],[Столбец9]]</f>
        <v>0</v>
      </c>
      <c r="L52">
        <f>Таблица310122668101214[[#This Row],[Столбец1]]*Таблица310122668101214[[#This Row],[Столбец11]]</f>
        <v>0</v>
      </c>
      <c r="N52">
        <f>Таблица310122668101214[[#This Row],[Столбец1]]*Таблица310122668101214[[#This Row],[Столбец13]]</f>
        <v>0</v>
      </c>
      <c r="P52">
        <f>Таблица310122668101214[[#This Row],[Столбец1]]*Таблица310122668101214[[#This Row],[Столбец15]]</f>
        <v>0</v>
      </c>
      <c r="R52">
        <f>Таблица310122668101214[[#This Row],[Столбец1]]*Таблица310122668101214[[#This Row],[Столбец17]]</f>
        <v>0</v>
      </c>
      <c r="T52">
        <f>Таблица310122668101214[[#This Row],[Столбец1]]*Таблица310122668101214[[#This Row],[Столбец19]]</f>
        <v>0</v>
      </c>
      <c r="U52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3" spans="1:21" x14ac:dyDescent="0.25">
      <c r="A53" t="s">
        <v>65</v>
      </c>
      <c r="B53">
        <v>119.52</v>
      </c>
      <c r="D53">
        <f>Таблица310122668101214[[#This Row],[Столбец1]]*Таблица310122668101214[[#This Row],[Столбец3]]</f>
        <v>0</v>
      </c>
      <c r="F53">
        <f>Таблица310122668101214[[#This Row],[Столбец1]]*Таблица310122668101214[[#This Row],[Столбец5]]</f>
        <v>0</v>
      </c>
      <c r="H53">
        <f>Таблица310122668101214[[#This Row],[Столбец1]]*Таблица310122668101214[[#This Row],[Столбец7]]</f>
        <v>0</v>
      </c>
      <c r="J53">
        <f>Таблица310122668101214[[#This Row],[Столбец1]]*Таблица310122668101214[[#This Row],[Столбец9]]</f>
        <v>0</v>
      </c>
      <c r="L53">
        <f>Таблица310122668101214[[#This Row],[Столбец1]]*Таблица310122668101214[[#This Row],[Столбец11]]</f>
        <v>0</v>
      </c>
      <c r="N53">
        <f>Таблица310122668101214[[#This Row],[Столбец1]]*Таблица310122668101214[[#This Row],[Столбец13]]</f>
        <v>0</v>
      </c>
      <c r="P53">
        <f>Таблица310122668101214[[#This Row],[Столбец1]]*Таблица310122668101214[[#This Row],[Столбец15]]</f>
        <v>0</v>
      </c>
      <c r="R53">
        <f>Таблица310122668101214[[#This Row],[Столбец1]]*Таблица310122668101214[[#This Row],[Столбец17]]</f>
        <v>0</v>
      </c>
      <c r="T53">
        <f>Таблица310122668101214[[#This Row],[Столбец1]]*Таблица310122668101214[[#This Row],[Столбец19]]</f>
        <v>0</v>
      </c>
      <c r="U53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4" spans="1:21" x14ac:dyDescent="0.25">
      <c r="A54" t="s">
        <v>66</v>
      </c>
      <c r="B54">
        <v>54.22</v>
      </c>
      <c r="D54">
        <f>Таблица310122668101214[[#This Row],[Столбец1]]*Таблица310122668101214[[#This Row],[Столбец3]]</f>
        <v>0</v>
      </c>
      <c r="F54">
        <f>Таблица310122668101214[[#This Row],[Столбец1]]*Таблица310122668101214[[#This Row],[Столбец5]]</f>
        <v>0</v>
      </c>
      <c r="H54">
        <f>Таблица310122668101214[[#This Row],[Столбец1]]*Таблица310122668101214[[#This Row],[Столбец7]]</f>
        <v>0</v>
      </c>
      <c r="J54">
        <f>Таблица310122668101214[[#This Row],[Столбец1]]*Таблица310122668101214[[#This Row],[Столбец9]]</f>
        <v>0</v>
      </c>
      <c r="L54">
        <f>Таблица310122668101214[[#This Row],[Столбец1]]*Таблица310122668101214[[#This Row],[Столбец11]]</f>
        <v>0</v>
      </c>
      <c r="N54">
        <f>Таблица310122668101214[[#This Row],[Столбец1]]*Таблица310122668101214[[#This Row],[Столбец13]]</f>
        <v>0</v>
      </c>
      <c r="P54">
        <f>Таблица310122668101214[[#This Row],[Столбец1]]*Таблица310122668101214[[#This Row],[Столбец15]]</f>
        <v>0</v>
      </c>
      <c r="R54">
        <f>Таблица310122668101214[[#This Row],[Столбец1]]*Таблица310122668101214[[#This Row],[Столбец17]]</f>
        <v>0</v>
      </c>
      <c r="T54">
        <f>Таблица310122668101214[[#This Row],[Столбец1]]*Таблица310122668101214[[#This Row],[Столбец19]]</f>
        <v>0</v>
      </c>
      <c r="U54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5" spans="1:21" x14ac:dyDescent="0.25">
      <c r="A55" t="s">
        <v>67</v>
      </c>
      <c r="B55">
        <v>99.28</v>
      </c>
      <c r="D55">
        <f>Таблица310122668101214[[#This Row],[Столбец1]]*Таблица310122668101214[[#This Row],[Столбец3]]</f>
        <v>0</v>
      </c>
      <c r="F55">
        <f>Таблица310122668101214[[#This Row],[Столбец1]]*Таблица310122668101214[[#This Row],[Столбец5]]</f>
        <v>0</v>
      </c>
      <c r="H55">
        <f>Таблица310122668101214[[#This Row],[Столбец1]]*Таблица310122668101214[[#This Row],[Столбец7]]</f>
        <v>0</v>
      </c>
      <c r="J55">
        <f>Таблица310122668101214[[#This Row],[Столбец1]]*Таблица310122668101214[[#This Row],[Столбец9]]</f>
        <v>0</v>
      </c>
      <c r="L55">
        <f>Таблица310122668101214[[#This Row],[Столбец1]]*Таблица310122668101214[[#This Row],[Столбец11]]</f>
        <v>0</v>
      </c>
      <c r="N55">
        <f>Таблица310122668101214[[#This Row],[Столбец1]]*Таблица310122668101214[[#This Row],[Столбец13]]</f>
        <v>0</v>
      </c>
      <c r="P55">
        <f>Таблица310122668101214[[#This Row],[Столбец1]]*Таблица310122668101214[[#This Row],[Столбец15]]</f>
        <v>0</v>
      </c>
      <c r="R55">
        <f>Таблица310122668101214[[#This Row],[Столбец1]]*Таблица310122668101214[[#This Row],[Столбец17]]</f>
        <v>0</v>
      </c>
      <c r="T55">
        <f>Таблица310122668101214[[#This Row],[Столбец1]]*Таблица310122668101214[[#This Row],[Столбец19]]</f>
        <v>0</v>
      </c>
      <c r="U55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6" spans="1:21" x14ac:dyDescent="0.25">
      <c r="A56" t="s">
        <v>68</v>
      </c>
      <c r="B56">
        <v>45</v>
      </c>
      <c r="D56">
        <f>Таблица310122668101214[[#This Row],[Столбец1]]*Таблица310122668101214[[#This Row],[Столбец3]]</f>
        <v>0</v>
      </c>
      <c r="F56">
        <f>Таблица310122668101214[[#This Row],[Столбец1]]*Таблица310122668101214[[#This Row],[Столбец5]]</f>
        <v>0</v>
      </c>
      <c r="H56">
        <f>Таблица310122668101214[[#This Row],[Столбец1]]*Таблица310122668101214[[#This Row],[Столбец7]]</f>
        <v>0</v>
      </c>
      <c r="J56">
        <f>Таблица310122668101214[[#This Row],[Столбец1]]*Таблица310122668101214[[#This Row],[Столбец9]]</f>
        <v>0</v>
      </c>
      <c r="L56">
        <f>Таблица310122668101214[[#This Row],[Столбец1]]*Таблица310122668101214[[#This Row],[Столбец11]]</f>
        <v>0</v>
      </c>
      <c r="N56">
        <f>Таблица310122668101214[[#This Row],[Столбец1]]*Таблица310122668101214[[#This Row],[Столбец13]]</f>
        <v>0</v>
      </c>
      <c r="P56">
        <f>Таблица310122668101214[[#This Row],[Столбец1]]*Таблица310122668101214[[#This Row],[Столбец15]]</f>
        <v>0</v>
      </c>
      <c r="R56">
        <f>Таблица310122668101214[[#This Row],[Столбец1]]*Таблица310122668101214[[#This Row],[Столбец17]]</f>
        <v>0</v>
      </c>
      <c r="T56">
        <f>Таблица310122668101214[[#This Row],[Столбец1]]*Таблица310122668101214[[#This Row],[Столбец19]]</f>
        <v>0</v>
      </c>
      <c r="U56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7" spans="1:21" x14ac:dyDescent="0.25">
      <c r="A57" t="s">
        <v>69</v>
      </c>
      <c r="B57">
        <v>40</v>
      </c>
      <c r="D57">
        <f>Таблица310122668101214[[#This Row],[Столбец1]]*Таблица310122668101214[[#This Row],[Столбец3]]</f>
        <v>0</v>
      </c>
      <c r="F57">
        <f>Таблица310122668101214[[#This Row],[Столбец1]]*Таблица310122668101214[[#This Row],[Столбец5]]</f>
        <v>0</v>
      </c>
      <c r="H57">
        <f>Таблица310122668101214[[#This Row],[Столбец1]]*Таблица310122668101214[[#This Row],[Столбец7]]</f>
        <v>0</v>
      </c>
      <c r="J57">
        <f>Таблица310122668101214[[#This Row],[Столбец1]]*Таблица310122668101214[[#This Row],[Столбец9]]</f>
        <v>0</v>
      </c>
      <c r="L57">
        <f>Таблица310122668101214[[#This Row],[Столбец1]]*Таблица310122668101214[[#This Row],[Столбец11]]</f>
        <v>0</v>
      </c>
      <c r="N57">
        <f>Таблица310122668101214[[#This Row],[Столбец1]]*Таблица310122668101214[[#This Row],[Столбец13]]</f>
        <v>0</v>
      </c>
      <c r="P57">
        <f>Таблица310122668101214[[#This Row],[Столбец1]]*Таблица310122668101214[[#This Row],[Столбец15]]</f>
        <v>0</v>
      </c>
      <c r="R57">
        <f>Таблица310122668101214[[#This Row],[Столбец1]]*Таблица310122668101214[[#This Row],[Столбец17]]</f>
        <v>0</v>
      </c>
      <c r="T57">
        <f>Таблица310122668101214[[#This Row],[Столбец1]]*Таблица310122668101214[[#This Row],[Столбец19]]</f>
        <v>0</v>
      </c>
      <c r="U57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8" spans="1:21" x14ac:dyDescent="0.25">
      <c r="A58" t="s">
        <v>11</v>
      </c>
      <c r="B58">
        <v>419.5</v>
      </c>
      <c r="D58">
        <f>Таблица310122668101214[[#This Row],[Столбец1]]*Таблица310122668101214[[#This Row],[Столбец3]]</f>
        <v>0</v>
      </c>
      <c r="F58">
        <f>Таблица310122668101214[[#This Row],[Столбец1]]*Таблица310122668101214[[#This Row],[Столбец5]]</f>
        <v>0</v>
      </c>
      <c r="H58">
        <f>Таблица310122668101214[[#This Row],[Столбец1]]*Таблица310122668101214[[#This Row],[Столбец7]]</f>
        <v>0</v>
      </c>
      <c r="J58">
        <f>Таблица310122668101214[[#This Row],[Столбец1]]*Таблица310122668101214[[#This Row],[Столбец9]]</f>
        <v>0</v>
      </c>
      <c r="L58">
        <f>Таблица310122668101214[[#This Row],[Столбец1]]*Таблица310122668101214[[#This Row],[Столбец11]]</f>
        <v>0</v>
      </c>
      <c r="N58">
        <f>Таблица310122668101214[[#This Row],[Столбец1]]*Таблица310122668101214[[#This Row],[Столбец13]]</f>
        <v>0</v>
      </c>
      <c r="P58">
        <f>Таблица310122668101214[[#This Row],[Столбец1]]*Таблица310122668101214[[#This Row],[Столбец15]]</f>
        <v>0</v>
      </c>
      <c r="R58">
        <f>Таблица310122668101214[[#This Row],[Столбец1]]*Таблица310122668101214[[#This Row],[Столбец17]]</f>
        <v>0</v>
      </c>
      <c r="T58">
        <f>Таблица310122668101214[[#This Row],[Столбец1]]*Таблица310122668101214[[#This Row],[Столбец19]]</f>
        <v>0</v>
      </c>
      <c r="U58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9" spans="1:21" x14ac:dyDescent="0.25">
      <c r="A59" t="s">
        <v>70</v>
      </c>
      <c r="B59">
        <v>208.72</v>
      </c>
      <c r="D59">
        <f>Таблица310122668101214[[#This Row],[Столбец1]]*Таблица310122668101214[[#This Row],[Столбец3]]</f>
        <v>0</v>
      </c>
      <c r="F59">
        <f>Таблица310122668101214[[#This Row],[Столбец1]]*Таблица310122668101214[[#This Row],[Столбец5]]</f>
        <v>0</v>
      </c>
      <c r="H59">
        <f>Таблица310122668101214[[#This Row],[Столбец1]]*Таблица310122668101214[[#This Row],[Столбец7]]</f>
        <v>0</v>
      </c>
      <c r="J59">
        <f>Таблица310122668101214[[#This Row],[Столбец1]]*Таблица310122668101214[[#This Row],[Столбец9]]</f>
        <v>0</v>
      </c>
      <c r="L59">
        <f>Таблица310122668101214[[#This Row],[Столбец1]]*Таблица310122668101214[[#This Row],[Столбец11]]</f>
        <v>0</v>
      </c>
      <c r="N59">
        <f>Таблица310122668101214[[#This Row],[Столбец1]]*Таблица310122668101214[[#This Row],[Столбец13]]</f>
        <v>0</v>
      </c>
      <c r="P59">
        <f>Таблица310122668101214[[#This Row],[Столбец1]]*Таблица310122668101214[[#This Row],[Столбец15]]</f>
        <v>0</v>
      </c>
      <c r="R59">
        <f>Таблица310122668101214[[#This Row],[Столбец1]]*Таблица310122668101214[[#This Row],[Столбец17]]</f>
        <v>0</v>
      </c>
      <c r="T59">
        <f>Таблица310122668101214[[#This Row],[Столбец1]]*Таблица310122668101214[[#This Row],[Столбец19]]</f>
        <v>0</v>
      </c>
      <c r="U59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0" spans="1:21" x14ac:dyDescent="0.25">
      <c r="A60" t="s">
        <v>71</v>
      </c>
      <c r="B60">
        <v>5.47</v>
      </c>
      <c r="D60">
        <f>Таблица310122668101214[[#This Row],[Столбец1]]*Таблица310122668101214[[#This Row],[Столбец3]]</f>
        <v>0</v>
      </c>
      <c r="F60">
        <f>Таблица310122668101214[[#This Row],[Столбец1]]*Таблица310122668101214[[#This Row],[Столбец5]]</f>
        <v>0</v>
      </c>
      <c r="H60">
        <f>Таблица310122668101214[[#This Row],[Столбец1]]*Таблица310122668101214[[#This Row],[Столбец7]]</f>
        <v>0</v>
      </c>
      <c r="J60">
        <f>Таблица310122668101214[[#This Row],[Столбец1]]*Таблица310122668101214[[#This Row],[Столбец9]]</f>
        <v>0</v>
      </c>
      <c r="L60">
        <f>Таблица310122668101214[[#This Row],[Столбец1]]*Таблица310122668101214[[#This Row],[Столбец11]]</f>
        <v>0</v>
      </c>
      <c r="N60">
        <f>Таблица310122668101214[[#This Row],[Столбец1]]*Таблица310122668101214[[#This Row],[Столбец13]]</f>
        <v>0</v>
      </c>
      <c r="P60">
        <f>Таблица310122668101214[[#This Row],[Столбец1]]*Таблица310122668101214[[#This Row],[Столбец15]]</f>
        <v>0</v>
      </c>
      <c r="R60">
        <f>Таблица310122668101214[[#This Row],[Столбец1]]*Таблица310122668101214[[#This Row],[Столбец17]]</f>
        <v>0</v>
      </c>
      <c r="T60">
        <f>Таблица310122668101214[[#This Row],[Столбец1]]*Таблица310122668101214[[#This Row],[Столбец19]]</f>
        <v>0</v>
      </c>
      <c r="U60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1" spans="1:21" x14ac:dyDescent="0.25">
      <c r="D61">
        <f>Таблица310122668101214[[#This Row],[Столбец1]]*Таблица310122668101214[[#This Row],[Столбец3]]</f>
        <v>0</v>
      </c>
      <c r="F61">
        <f>Таблица310122668101214[[#This Row],[Столбец1]]*Таблица310122668101214[[#This Row],[Столбец5]]</f>
        <v>0</v>
      </c>
      <c r="H61">
        <f>Таблица310122668101214[[#This Row],[Столбец1]]*Таблица310122668101214[[#This Row],[Столбец7]]</f>
        <v>0</v>
      </c>
      <c r="J61">
        <f>Таблица310122668101214[[#This Row],[Столбец1]]*Таблица310122668101214[[#This Row],[Столбец9]]</f>
        <v>0</v>
      </c>
      <c r="L61">
        <f>Таблица310122668101214[[#This Row],[Столбец1]]*Таблица310122668101214[[#This Row],[Столбец11]]</f>
        <v>0</v>
      </c>
      <c r="N61">
        <f>Таблица310122668101214[[#This Row],[Столбец1]]*Таблица310122668101214[[#This Row],[Столбец13]]</f>
        <v>0</v>
      </c>
      <c r="P61">
        <f>Таблица310122668101214[[#This Row],[Столбец1]]*Таблица310122668101214[[#This Row],[Столбец15]]</f>
        <v>0</v>
      </c>
      <c r="R61">
        <f>Таблица310122668101214[[#This Row],[Столбец1]]*Таблица310122668101214[[#This Row],[Столбец17]]</f>
        <v>0</v>
      </c>
      <c r="T61">
        <f>Таблица310122668101214[[#This Row],[Столбец1]]*Таблица310122668101214[[#This Row],[Столбец19]]</f>
        <v>0</v>
      </c>
      <c r="U61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2" spans="1:21" x14ac:dyDescent="0.25">
      <c r="D62">
        <f>Таблица310122668101214[[#This Row],[Столбец1]]*Таблица310122668101214[[#This Row],[Столбец3]]</f>
        <v>0</v>
      </c>
      <c r="F62">
        <f>Таблица310122668101214[[#This Row],[Столбец1]]*Таблица310122668101214[[#This Row],[Столбец5]]</f>
        <v>0</v>
      </c>
      <c r="H62">
        <f>Таблица310122668101214[[#This Row],[Столбец1]]*Таблица310122668101214[[#This Row],[Столбец7]]</f>
        <v>0</v>
      </c>
      <c r="J62">
        <f>Таблица310122668101214[[#This Row],[Столбец1]]*Таблица310122668101214[[#This Row],[Столбец9]]</f>
        <v>0</v>
      </c>
      <c r="L62">
        <f>Таблица310122668101214[[#This Row],[Столбец1]]*Таблица310122668101214[[#This Row],[Столбец11]]</f>
        <v>0</v>
      </c>
      <c r="N62">
        <f>Таблица310122668101214[[#This Row],[Столбец1]]*Таблица310122668101214[[#This Row],[Столбец13]]</f>
        <v>0</v>
      </c>
      <c r="P62">
        <f>Таблица310122668101214[[#This Row],[Столбец1]]*Таблица310122668101214[[#This Row],[Столбец15]]</f>
        <v>0</v>
      </c>
      <c r="R62">
        <f>Таблица310122668101214[[#This Row],[Столбец1]]*Таблица310122668101214[[#This Row],[Столбец17]]</f>
        <v>0</v>
      </c>
      <c r="T62">
        <f>Таблица310122668101214[[#This Row],[Столбец1]]*Таблица310122668101214[[#This Row],[Столбец19]]</f>
        <v>0</v>
      </c>
      <c r="U62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3" spans="1:21" x14ac:dyDescent="0.25">
      <c r="D63">
        <f>Таблица310122668101214[[#This Row],[Столбец1]]*Таблица310122668101214[[#This Row],[Столбец3]]</f>
        <v>0</v>
      </c>
      <c r="F63">
        <f>Таблица310122668101214[[#This Row],[Столбец1]]*Таблица310122668101214[[#This Row],[Столбец5]]</f>
        <v>0</v>
      </c>
      <c r="H63">
        <f>Таблица310122668101214[[#This Row],[Столбец1]]*Таблица310122668101214[[#This Row],[Столбец7]]</f>
        <v>0</v>
      </c>
      <c r="J63">
        <f>Таблица310122668101214[[#This Row],[Столбец1]]*Таблица310122668101214[[#This Row],[Столбец9]]</f>
        <v>0</v>
      </c>
      <c r="L63">
        <f>Таблица310122668101214[[#This Row],[Столбец1]]*Таблица310122668101214[[#This Row],[Столбец11]]</f>
        <v>0</v>
      </c>
      <c r="N63">
        <f>Таблица310122668101214[[#This Row],[Столбец1]]*Таблица310122668101214[[#This Row],[Столбец13]]</f>
        <v>0</v>
      </c>
      <c r="P63">
        <f>Таблица310122668101214[[#This Row],[Столбец1]]*Таблица310122668101214[[#This Row],[Столбец15]]</f>
        <v>0</v>
      </c>
      <c r="R63">
        <f>Таблица310122668101214[[#This Row],[Столбец1]]*Таблица310122668101214[[#This Row],[Столбец17]]</f>
        <v>0</v>
      </c>
      <c r="T63">
        <f>Таблица310122668101214[[#This Row],[Столбец1]]*Таблица310122668101214[[#This Row],[Столбец19]]</f>
        <v>0</v>
      </c>
      <c r="U63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4" spans="1:21" x14ac:dyDescent="0.25">
      <c r="D64">
        <f>Таблица310122668101214[[#This Row],[Столбец1]]*Таблица310122668101214[[#This Row],[Столбец3]]</f>
        <v>0</v>
      </c>
      <c r="F64">
        <f>Таблица310122668101214[[#This Row],[Столбец1]]*Таблица310122668101214[[#This Row],[Столбец5]]</f>
        <v>0</v>
      </c>
      <c r="H64">
        <f>Таблица310122668101214[[#This Row],[Столбец1]]*Таблица310122668101214[[#This Row],[Столбец7]]</f>
        <v>0</v>
      </c>
      <c r="J64">
        <f>Таблица310122668101214[[#This Row],[Столбец1]]*Таблица310122668101214[[#This Row],[Столбец9]]</f>
        <v>0</v>
      </c>
      <c r="L64">
        <f>Таблица310122668101214[[#This Row],[Столбец1]]*Таблица310122668101214[[#This Row],[Столбец11]]</f>
        <v>0</v>
      </c>
      <c r="N64">
        <f>Таблица310122668101214[[#This Row],[Столбец1]]*Таблица310122668101214[[#This Row],[Столбец13]]</f>
        <v>0</v>
      </c>
      <c r="P64">
        <f>Таблица310122668101214[[#This Row],[Столбец1]]*Таблица310122668101214[[#This Row],[Столбец15]]</f>
        <v>0</v>
      </c>
      <c r="R64">
        <f>Таблица310122668101214[[#This Row],[Столбец1]]*Таблица310122668101214[[#This Row],[Столбец17]]</f>
        <v>0</v>
      </c>
      <c r="T64">
        <f>Таблица310122668101214[[#This Row],[Столбец1]]*Таблица310122668101214[[#This Row],[Столбец19]]</f>
        <v>0</v>
      </c>
      <c r="U64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5" spans="1:21" x14ac:dyDescent="0.25">
      <c r="D65">
        <f>Таблица310122668101214[[#This Row],[Столбец1]]*Таблица310122668101214[[#This Row],[Столбец3]]</f>
        <v>0</v>
      </c>
      <c r="F65">
        <f>Таблица310122668101214[[#This Row],[Столбец1]]*Таблица310122668101214[[#This Row],[Столбец5]]</f>
        <v>0</v>
      </c>
      <c r="H65">
        <f>Таблица310122668101214[[#This Row],[Столбец1]]*Таблица310122668101214[[#This Row],[Столбец7]]</f>
        <v>0</v>
      </c>
      <c r="J65">
        <f>Таблица310122668101214[[#This Row],[Столбец1]]*Таблица310122668101214[[#This Row],[Столбец9]]</f>
        <v>0</v>
      </c>
      <c r="L65">
        <f>Таблица310122668101214[[#This Row],[Столбец1]]*Таблица310122668101214[[#This Row],[Столбец11]]</f>
        <v>0</v>
      </c>
      <c r="N65">
        <f>Таблица310122668101214[[#This Row],[Столбец1]]*Таблица310122668101214[[#This Row],[Столбец13]]</f>
        <v>0</v>
      </c>
      <c r="P65">
        <f>Таблица310122668101214[[#This Row],[Столбец1]]*Таблица310122668101214[[#This Row],[Столбец15]]</f>
        <v>0</v>
      </c>
      <c r="R65">
        <f>Таблица310122668101214[[#This Row],[Столбец1]]*Таблица310122668101214[[#This Row],[Столбец17]]</f>
        <v>0</v>
      </c>
      <c r="T65">
        <f>Таблица310122668101214[[#This Row],[Столбец1]]*Таблица310122668101214[[#This Row],[Столбец19]]</f>
        <v>0</v>
      </c>
      <c r="U65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6" spans="1:21" x14ac:dyDescent="0.25">
      <c r="D66">
        <f>Таблица310122668101214[[#This Row],[Столбец1]]*Таблица310122668101214[[#This Row],[Столбец3]]</f>
        <v>0</v>
      </c>
      <c r="F66">
        <f>Таблица310122668101214[[#This Row],[Столбец1]]*Таблица310122668101214[[#This Row],[Столбец5]]</f>
        <v>0</v>
      </c>
      <c r="H66">
        <f>Таблица310122668101214[[#This Row],[Столбец1]]*Таблица310122668101214[[#This Row],[Столбец7]]</f>
        <v>0</v>
      </c>
      <c r="J66">
        <f>Таблица310122668101214[[#This Row],[Столбец1]]*Таблица310122668101214[[#This Row],[Столбец9]]</f>
        <v>0</v>
      </c>
      <c r="L66">
        <f>Таблица310122668101214[[#This Row],[Столбец1]]*Таблица310122668101214[[#This Row],[Столбец11]]</f>
        <v>0</v>
      </c>
      <c r="N66">
        <f>Таблица310122668101214[[#This Row],[Столбец1]]*Таблица310122668101214[[#This Row],[Столбец13]]</f>
        <v>0</v>
      </c>
      <c r="P66">
        <f>Таблица310122668101214[[#This Row],[Столбец1]]*Таблица310122668101214[[#This Row],[Столбец15]]</f>
        <v>0</v>
      </c>
      <c r="R66">
        <f>Таблица310122668101214[[#This Row],[Столбец1]]*Таблица310122668101214[[#This Row],[Столбец17]]</f>
        <v>0</v>
      </c>
      <c r="T66">
        <f>Таблица310122668101214[[#This Row],[Столбец1]]*Таблица310122668101214[[#This Row],[Столбец19]]</f>
        <v>0</v>
      </c>
      <c r="U66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7" spans="1:21" x14ac:dyDescent="0.25">
      <c r="D67">
        <f>Таблица310122668101214[[#This Row],[Столбец1]]*Таблица310122668101214[[#This Row],[Столбец3]]</f>
        <v>0</v>
      </c>
      <c r="F67">
        <f>Таблица310122668101214[[#This Row],[Столбец1]]*Таблица310122668101214[[#This Row],[Столбец5]]</f>
        <v>0</v>
      </c>
      <c r="U67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8" spans="1:21" x14ac:dyDescent="0.25">
      <c r="A68" s="5" t="s">
        <v>72</v>
      </c>
      <c r="D68">
        <f>D4+D5+D6+D7+D8+D10+D11+D12+D13+D14+D15+D16+D17+D18+D19+D20+D21+D22+D23+D24+D25+D26+D27++D28+D29+D30+D31+D32+D33+D34+D35+D36+D37+D38+D39+D40+D41+D42+D43+D44+D45+D46+D47+D48+D50+D51+D52+D53+D54+D55+D56+D57+D58+D59+D60+D61+D62+D63+D64+D65+D66</f>
        <v>0</v>
      </c>
      <c r="F68">
        <f>SUM(F4:F66)</f>
        <v>0</v>
      </c>
      <c r="H68">
        <f>SUM(H4:H66)</f>
        <v>0</v>
      </c>
      <c r="J68">
        <f>SUM(J4:J66)</f>
        <v>0</v>
      </c>
      <c r="L68">
        <f>SUM(L4:L66)</f>
        <v>0</v>
      </c>
      <c r="N68">
        <f t="shared" ref="N68:T68" si="0">SUM(N4:N66)</f>
        <v>0</v>
      </c>
      <c r="P68">
        <f t="shared" si="0"/>
        <v>0</v>
      </c>
      <c r="R68">
        <f t="shared" si="0"/>
        <v>0</v>
      </c>
      <c r="T68">
        <f t="shared" si="0"/>
        <v>0</v>
      </c>
    </row>
    <row r="69" spans="1:21" x14ac:dyDescent="0.25">
      <c r="A69" s="6" t="s">
        <v>73</v>
      </c>
      <c r="B69" s="7"/>
      <c r="C69" s="7"/>
      <c r="D69" s="7">
        <f>Таблица310122668101214[[#Totals],[Столбец4]]/C3</f>
        <v>0</v>
      </c>
      <c r="E69" s="7"/>
      <c r="F69" s="7">
        <f>Таблица310122668101214[[#Totals],[Столбец6]]/E3</f>
        <v>0</v>
      </c>
      <c r="G69" s="7"/>
      <c r="H69" s="7">
        <f>Таблица310122668101214[[#Totals],[Столбец8]]/G3</f>
        <v>0</v>
      </c>
      <c r="I69" s="7"/>
      <c r="J69" s="7">
        <f>Таблица310122668101214[[#Totals],[Столбец10]]/I3</f>
        <v>0</v>
      </c>
      <c r="K69" s="7"/>
      <c r="L69" s="7">
        <f>Таблица310122668101214[[#Totals],[Столбец12]]/K3</f>
        <v>0</v>
      </c>
      <c r="M69" s="7"/>
      <c r="N69" s="7">
        <f>Таблица310122668101214[[#Totals],[Столбец14]]/M3</f>
        <v>0</v>
      </c>
      <c r="O69" s="7"/>
      <c r="P69" s="7">
        <f>Таблица310122668101214[[#Totals],[Столбец16]]/O3</f>
        <v>0</v>
      </c>
      <c r="Q69" s="7"/>
      <c r="R69" s="7">
        <f>Таблица310122668101214[[#Totals],[Столбец18]]/Q3</f>
        <v>0</v>
      </c>
      <c r="S69" s="7"/>
      <c r="T69" s="7">
        <f>Таблица310122668101214[[#Totals],[Столбец20]]/S3</f>
        <v>0</v>
      </c>
      <c r="U69" s="7"/>
    </row>
    <row r="70" spans="1:21" x14ac:dyDescent="0.25">
      <c r="A70" s="6" t="s">
        <v>74</v>
      </c>
      <c r="B70" s="7"/>
      <c r="C70" s="7"/>
      <c r="D70" s="7">
        <f>D69*1.7</f>
        <v>0</v>
      </c>
      <c r="E70" s="7"/>
      <c r="F70" s="7">
        <f>F69*1.7</f>
        <v>0</v>
      </c>
      <c r="G70" s="7"/>
      <c r="H70" s="7">
        <f>H69*1.7</f>
        <v>0</v>
      </c>
      <c r="I70" s="7"/>
      <c r="J70" s="7">
        <f>J69*1.7</f>
        <v>0</v>
      </c>
      <c r="K70" s="7"/>
      <c r="L70" s="7">
        <f t="shared" ref="L70" si="1">L69*1.7</f>
        <v>0</v>
      </c>
      <c r="M70" s="7"/>
      <c r="N70" s="7">
        <f t="shared" ref="N70" si="2">N69*1.7</f>
        <v>0</v>
      </c>
      <c r="O70" s="7"/>
      <c r="P70" s="7">
        <f t="shared" ref="P70" si="3">P69*2</f>
        <v>0</v>
      </c>
      <c r="Q70" s="7"/>
      <c r="R70" s="7">
        <f>R69*2</f>
        <v>0</v>
      </c>
      <c r="S70" s="7"/>
      <c r="T70" s="7">
        <f t="shared" ref="T70" si="4">T69*2</f>
        <v>0</v>
      </c>
      <c r="U70" s="7"/>
    </row>
    <row r="71" spans="1:21" x14ac:dyDescent="0.25">
      <c r="A71" s="8" t="s">
        <v>75</v>
      </c>
      <c r="B71" s="7">
        <f>Таблица310122668101214[[#Totals],[Столбец4]]+Таблица310122668101214[[#Totals],[Столбец6]]+Таблица310122668101214[[#Totals],[Столбец10]]+Таблица310122668101214[[#Totals],[Столбец12]]+Таблица310122668101214[[#Totals],[Столбец14]]+Таблица310122668101214[[#Totals],[Столбец16]]+Таблица310122668101214[[#Totals],[Столбец20]]</f>
        <v>0</v>
      </c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</row>
    <row r="72" spans="1:21" x14ac:dyDescent="0.25">
      <c r="A72" s="9" t="s">
        <v>76</v>
      </c>
      <c r="B72" s="10">
        <f>D70*C3+F70*E3+H70*G3+J70*I3+L70*K3+N70*M3+P70*O3+R70*Q3+T70*S3</f>
        <v>0</v>
      </c>
      <c r="C72" s="11"/>
      <c r="D72" s="10"/>
      <c r="E72" s="11"/>
      <c r="F72" s="10"/>
      <c r="G72" s="11"/>
      <c r="H72" s="11"/>
      <c r="I72" s="10"/>
      <c r="J72" s="11"/>
      <c r="K72" s="11"/>
      <c r="L72" s="11"/>
      <c r="M72" s="11"/>
      <c r="N72" s="11"/>
      <c r="O72" s="11"/>
      <c r="P72" s="10"/>
      <c r="Q72" s="11"/>
      <c r="R72" s="10"/>
      <c r="S72" s="11"/>
      <c r="T72" s="10"/>
      <c r="U72" s="12"/>
    </row>
  </sheetData>
  <pageMargins left="0.7" right="0.7" top="0.75" bottom="0.75" header="0.3" footer="0.3"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773"/>
  <sheetViews>
    <sheetView tabSelected="1" workbookViewId="0"/>
  </sheetViews>
  <sheetFormatPr defaultRowHeight="15" x14ac:dyDescent="0.25"/>
  <cols>
    <col min="1" max="1" width="39.28515625" customWidth="1"/>
    <col min="2" max="2" width="13.7109375" customWidth="1"/>
    <col min="3" max="3" width="15" customWidth="1"/>
    <col min="4" max="4" width="5.42578125" customWidth="1"/>
    <col min="5" max="5" width="45.140625" customWidth="1"/>
    <col min="6" max="6" width="18.140625" customWidth="1"/>
    <col min="7" max="7" width="7.5703125" customWidth="1"/>
    <col min="8" max="8" width="47.42578125" customWidth="1"/>
    <col min="9" max="9" width="14.7109375" customWidth="1"/>
    <col min="10" max="10" width="6.85546875" customWidth="1"/>
    <col min="11" max="11" width="45.7109375" customWidth="1"/>
    <col min="12" max="12" width="17.140625" customWidth="1"/>
  </cols>
  <sheetData>
    <row r="2" spans="1:6" x14ac:dyDescent="0.25">
      <c r="B2" s="30" t="s">
        <v>100</v>
      </c>
      <c r="C2" s="30"/>
      <c r="E2" s="31" t="s">
        <v>95</v>
      </c>
      <c r="F2" s="31"/>
    </row>
    <row r="3" spans="1:6" ht="15" customHeight="1" x14ac:dyDescent="0.3">
      <c r="A3" s="21" t="s">
        <v>209</v>
      </c>
      <c r="B3" s="32" t="s">
        <v>106</v>
      </c>
      <c r="C3" s="32"/>
      <c r="E3" s="33" t="s">
        <v>210</v>
      </c>
      <c r="F3" s="33"/>
    </row>
    <row r="4" spans="1:6" ht="15" customHeight="1" x14ac:dyDescent="0.25">
      <c r="A4" s="21"/>
      <c r="B4" s="29"/>
      <c r="C4" s="29"/>
      <c r="D4" s="20"/>
      <c r="E4" s="25"/>
      <c r="F4" s="25"/>
    </row>
    <row r="5" spans="1:6" ht="15.75" customHeight="1" x14ac:dyDescent="0.25">
      <c r="A5" s="34" t="s">
        <v>77</v>
      </c>
      <c r="B5" s="35"/>
      <c r="C5" s="36"/>
      <c r="E5" s="34" t="s">
        <v>78</v>
      </c>
      <c r="F5" s="36"/>
    </row>
    <row r="6" spans="1:6" ht="15" customHeight="1" x14ac:dyDescent="0.25">
      <c r="A6" s="37"/>
      <c r="B6" s="38"/>
      <c r="C6" s="39"/>
      <c r="E6" s="37"/>
      <c r="F6" s="39"/>
    </row>
    <row r="7" spans="1:6" ht="15.75" x14ac:dyDescent="0.25">
      <c r="A7" s="16" t="s">
        <v>81</v>
      </c>
      <c r="B7" s="16" t="s">
        <v>82</v>
      </c>
      <c r="C7" s="16" t="s">
        <v>83</v>
      </c>
      <c r="E7" s="16" t="s">
        <v>81</v>
      </c>
      <c r="F7" s="16" t="s">
        <v>82</v>
      </c>
    </row>
    <row r="8" spans="1:6" ht="18.75" customHeight="1" x14ac:dyDescent="0.25">
      <c r="A8" s="40" t="s">
        <v>79</v>
      </c>
      <c r="B8" s="41"/>
      <c r="C8" s="42"/>
      <c r="E8" s="43" t="s">
        <v>79</v>
      </c>
      <c r="F8" s="43"/>
    </row>
    <row r="9" spans="1:6" ht="15" customHeight="1" x14ac:dyDescent="0.25">
      <c r="A9" s="17" t="s">
        <v>190</v>
      </c>
      <c r="B9" s="19">
        <v>150</v>
      </c>
      <c r="C9" s="26"/>
      <c r="E9" s="52" t="s">
        <v>113</v>
      </c>
      <c r="F9" s="53" t="s">
        <v>80</v>
      </c>
    </row>
    <row r="10" spans="1:6" ht="15.75" x14ac:dyDescent="0.25">
      <c r="A10" s="52" t="s">
        <v>113</v>
      </c>
      <c r="B10" s="19">
        <v>250</v>
      </c>
      <c r="C10" s="23"/>
      <c r="E10" s="17" t="s">
        <v>99</v>
      </c>
      <c r="F10" s="19" t="s">
        <v>97</v>
      </c>
    </row>
    <row r="11" spans="1:6" ht="15.75" x14ac:dyDescent="0.25">
      <c r="A11" s="17" t="s">
        <v>99</v>
      </c>
      <c r="B11" s="14">
        <v>200</v>
      </c>
      <c r="C11" s="22"/>
      <c r="E11" s="15" t="s">
        <v>167</v>
      </c>
      <c r="F11" s="14" t="s">
        <v>211</v>
      </c>
    </row>
    <row r="12" spans="1:6" ht="15.75" x14ac:dyDescent="0.25">
      <c r="A12" s="13" t="s">
        <v>167</v>
      </c>
      <c r="B12" s="14" t="s">
        <v>151</v>
      </c>
      <c r="C12" s="22"/>
      <c r="E12" s="13" t="s">
        <v>110</v>
      </c>
      <c r="F12" s="14" t="s">
        <v>80</v>
      </c>
    </row>
    <row r="13" spans="1:6" ht="15.75" x14ac:dyDescent="0.25">
      <c r="A13" s="13" t="s">
        <v>110</v>
      </c>
      <c r="B13" s="14">
        <v>200</v>
      </c>
      <c r="C13" s="22"/>
      <c r="E13" s="13" t="s">
        <v>69</v>
      </c>
      <c r="F13" s="18" t="s">
        <v>93</v>
      </c>
    </row>
    <row r="14" spans="1:6" ht="15.75" x14ac:dyDescent="0.25">
      <c r="A14" s="13" t="s">
        <v>85</v>
      </c>
      <c r="B14" s="14">
        <v>200</v>
      </c>
      <c r="C14" s="22"/>
      <c r="E14" s="13"/>
      <c r="F14" s="14"/>
    </row>
    <row r="15" spans="1:6" ht="15.75" x14ac:dyDescent="0.25">
      <c r="A15" s="13" t="s">
        <v>153</v>
      </c>
      <c r="B15" s="14">
        <v>200</v>
      </c>
      <c r="C15" s="22"/>
      <c r="E15" s="13"/>
      <c r="F15" s="14"/>
    </row>
    <row r="16" spans="1:6" ht="15.75" x14ac:dyDescent="0.25">
      <c r="A16" s="13" t="s">
        <v>88</v>
      </c>
      <c r="B16" s="14" t="s">
        <v>89</v>
      </c>
      <c r="C16" s="22"/>
      <c r="E16" s="13"/>
      <c r="F16" s="14"/>
    </row>
    <row r="17" spans="1:6" ht="15.75" x14ac:dyDescent="0.25">
      <c r="A17" s="13" t="s">
        <v>90</v>
      </c>
      <c r="B17" s="14">
        <v>200</v>
      </c>
      <c r="C17" s="22"/>
      <c r="E17" s="13"/>
      <c r="F17" s="14"/>
    </row>
    <row r="18" spans="1:6" ht="15.75" x14ac:dyDescent="0.25">
      <c r="A18" s="13" t="s">
        <v>59</v>
      </c>
      <c r="B18" s="14">
        <v>200</v>
      </c>
      <c r="C18" s="22"/>
      <c r="E18" s="13"/>
      <c r="F18" s="14"/>
    </row>
    <row r="19" spans="1:6" ht="15.75" x14ac:dyDescent="0.25">
      <c r="A19" s="13" t="s">
        <v>69</v>
      </c>
      <c r="B19" s="14">
        <v>30</v>
      </c>
      <c r="C19" s="22"/>
      <c r="E19" s="13"/>
      <c r="F19" s="14"/>
    </row>
    <row r="20" spans="1:6" ht="15.75" x14ac:dyDescent="0.25">
      <c r="A20" s="15"/>
      <c r="B20" s="14"/>
      <c r="C20" s="22"/>
      <c r="E20" s="40" t="s">
        <v>84</v>
      </c>
      <c r="F20" s="42"/>
    </row>
    <row r="21" spans="1:6" ht="15.75" x14ac:dyDescent="0.25">
      <c r="A21" s="13"/>
      <c r="B21" s="14"/>
      <c r="C21" s="22"/>
      <c r="E21" s="13" t="s">
        <v>191</v>
      </c>
      <c r="F21" s="14" t="s">
        <v>186</v>
      </c>
    </row>
    <row r="22" spans="1:6" ht="15.75" x14ac:dyDescent="0.25">
      <c r="A22" s="13"/>
      <c r="B22" s="14"/>
      <c r="C22" s="22"/>
      <c r="E22" s="13" t="s">
        <v>85</v>
      </c>
      <c r="F22" s="14" t="s">
        <v>80</v>
      </c>
    </row>
    <row r="23" spans="1:6" ht="15.75" x14ac:dyDescent="0.25">
      <c r="A23" s="40" t="s">
        <v>91</v>
      </c>
      <c r="B23" s="41"/>
      <c r="C23" s="42"/>
      <c r="E23" s="13" t="s">
        <v>69</v>
      </c>
      <c r="F23" s="18" t="s">
        <v>86</v>
      </c>
    </row>
    <row r="24" spans="1:6" ht="15.75" x14ac:dyDescent="0.25">
      <c r="A24" s="13" t="s">
        <v>121</v>
      </c>
      <c r="B24" s="14">
        <v>75</v>
      </c>
      <c r="C24" s="22"/>
      <c r="E24" s="13"/>
      <c r="F24" s="18"/>
    </row>
    <row r="25" spans="1:6" ht="15.75" x14ac:dyDescent="0.25">
      <c r="A25" s="13" t="s">
        <v>146</v>
      </c>
      <c r="B25" s="14">
        <v>75</v>
      </c>
      <c r="C25" s="22"/>
      <c r="E25" s="13"/>
      <c r="F25" s="14"/>
    </row>
    <row r="26" spans="1:6" ht="15.75" x14ac:dyDescent="0.25">
      <c r="A26" s="13" t="s">
        <v>141</v>
      </c>
      <c r="B26" s="14">
        <v>75</v>
      </c>
      <c r="C26" s="22"/>
      <c r="E26" s="13"/>
      <c r="F26" s="14"/>
    </row>
    <row r="27" spans="1:6" ht="15.75" x14ac:dyDescent="0.25">
      <c r="A27" s="13" t="s">
        <v>115</v>
      </c>
      <c r="B27" s="14">
        <v>50</v>
      </c>
      <c r="C27" s="22"/>
      <c r="E27" s="13"/>
      <c r="F27" s="14"/>
    </row>
    <row r="28" spans="1:6" ht="15.75" x14ac:dyDescent="0.25">
      <c r="A28" s="13"/>
      <c r="B28" s="14"/>
      <c r="C28" s="22"/>
      <c r="E28" s="13"/>
      <c r="F28" s="14"/>
    </row>
    <row r="31" spans="1:6" x14ac:dyDescent="0.25">
      <c r="A31" t="s">
        <v>87</v>
      </c>
      <c r="E31" t="s">
        <v>87</v>
      </c>
    </row>
    <row r="32" spans="1:6" ht="15" customHeight="1" x14ac:dyDescent="0.25"/>
    <row r="33" spans="1:6" ht="27" customHeight="1" x14ac:dyDescent="0.25">
      <c r="A33" s="31" t="s">
        <v>137</v>
      </c>
      <c r="B33" s="31"/>
      <c r="C33" s="31"/>
      <c r="E33" s="31" t="s">
        <v>95</v>
      </c>
      <c r="F33" s="31"/>
    </row>
    <row r="34" spans="1:6" ht="17.25" customHeight="1" x14ac:dyDescent="0.3">
      <c r="A34" s="33" t="s">
        <v>212</v>
      </c>
      <c r="B34" s="33"/>
      <c r="C34" s="33"/>
      <c r="D34" s="20"/>
      <c r="E34" s="33" t="s">
        <v>213</v>
      </c>
      <c r="F34" s="33"/>
    </row>
    <row r="35" spans="1:6" ht="17.25" customHeight="1" x14ac:dyDescent="0.25">
      <c r="A35" s="25"/>
      <c r="B35" s="25"/>
      <c r="C35" s="25"/>
      <c r="E35" s="25"/>
      <c r="F35" s="25"/>
    </row>
    <row r="36" spans="1:6" ht="32.25" customHeight="1" x14ac:dyDescent="0.25">
      <c r="A36" s="44" t="s">
        <v>143</v>
      </c>
      <c r="B36" s="45"/>
      <c r="C36" s="46"/>
      <c r="D36" s="1"/>
      <c r="E36" s="44" t="s">
        <v>102</v>
      </c>
      <c r="F36" s="46"/>
    </row>
    <row r="37" spans="1:6" ht="15" customHeight="1" x14ac:dyDescent="0.25">
      <c r="A37" s="47"/>
      <c r="B37" s="48"/>
      <c r="C37" s="49"/>
      <c r="E37" s="47"/>
      <c r="F37" s="49"/>
    </row>
    <row r="38" spans="1:6" ht="15.75" customHeight="1" x14ac:dyDescent="0.25">
      <c r="A38" s="7" t="s">
        <v>81</v>
      </c>
      <c r="B38" s="7" t="s">
        <v>82</v>
      </c>
      <c r="C38" s="7" t="s">
        <v>83</v>
      </c>
      <c r="E38" s="7" t="s">
        <v>81</v>
      </c>
      <c r="F38" s="7" t="s">
        <v>82</v>
      </c>
    </row>
    <row r="39" spans="1:6" x14ac:dyDescent="0.25">
      <c r="A39" s="47" t="s">
        <v>79</v>
      </c>
      <c r="B39" s="48"/>
      <c r="C39" s="49"/>
      <c r="E39" s="47" t="s">
        <v>79</v>
      </c>
      <c r="F39" s="49"/>
    </row>
    <row r="40" spans="1:6" ht="15" customHeight="1" x14ac:dyDescent="0.25">
      <c r="A40" s="13" t="s">
        <v>214</v>
      </c>
      <c r="B40" s="14">
        <v>150</v>
      </c>
      <c r="C40" s="7"/>
      <c r="E40" s="13" t="s">
        <v>92</v>
      </c>
      <c r="F40" s="14" t="s">
        <v>80</v>
      </c>
    </row>
    <row r="41" spans="1:6" ht="15" customHeight="1" x14ac:dyDescent="0.25">
      <c r="A41" s="13" t="s">
        <v>173</v>
      </c>
      <c r="B41" s="14">
        <v>250</v>
      </c>
      <c r="C41" s="7"/>
      <c r="E41" s="13" t="s">
        <v>215</v>
      </c>
      <c r="F41" s="14" t="s">
        <v>177</v>
      </c>
    </row>
    <row r="42" spans="1:6" ht="15.75" x14ac:dyDescent="0.25">
      <c r="A42" s="13" t="s">
        <v>215</v>
      </c>
      <c r="B42" s="14" t="s">
        <v>178</v>
      </c>
      <c r="C42" s="7"/>
      <c r="E42" s="13" t="s">
        <v>145</v>
      </c>
      <c r="F42" s="14" t="s">
        <v>80</v>
      </c>
    </row>
    <row r="43" spans="1:6" ht="15.75" x14ac:dyDescent="0.25">
      <c r="A43" s="13" t="s">
        <v>96</v>
      </c>
      <c r="B43" s="14">
        <v>200</v>
      </c>
      <c r="C43" s="7"/>
      <c r="E43" s="13" t="s">
        <v>69</v>
      </c>
      <c r="F43" s="18" t="s">
        <v>93</v>
      </c>
    </row>
    <row r="44" spans="1:6" ht="15.75" x14ac:dyDescent="0.25">
      <c r="A44" s="13" t="s">
        <v>199</v>
      </c>
      <c r="B44" s="14">
        <v>110</v>
      </c>
      <c r="C44" s="7"/>
      <c r="E44" s="13"/>
      <c r="F44" s="13"/>
    </row>
    <row r="45" spans="1:6" ht="15.75" x14ac:dyDescent="0.25">
      <c r="A45" s="13" t="s">
        <v>133</v>
      </c>
      <c r="B45" s="14">
        <v>110</v>
      </c>
      <c r="C45" s="7"/>
      <c r="E45" s="13"/>
      <c r="F45" s="13"/>
    </row>
    <row r="46" spans="1:6" ht="15.75" x14ac:dyDescent="0.25">
      <c r="A46" s="13" t="s">
        <v>145</v>
      </c>
      <c r="B46" s="14">
        <v>200</v>
      </c>
      <c r="C46" s="7"/>
      <c r="E46" s="13"/>
      <c r="F46" s="13"/>
    </row>
    <row r="47" spans="1:6" ht="15.75" x14ac:dyDescent="0.25">
      <c r="A47" s="13" t="s">
        <v>85</v>
      </c>
      <c r="B47" s="14">
        <v>200</v>
      </c>
      <c r="C47" s="7"/>
      <c r="E47" s="13"/>
      <c r="F47" s="13"/>
    </row>
    <row r="48" spans="1:6" ht="15.75" x14ac:dyDescent="0.25">
      <c r="A48" s="13" t="s">
        <v>88</v>
      </c>
      <c r="B48" s="14" t="s">
        <v>89</v>
      </c>
      <c r="C48" s="7"/>
      <c r="E48" s="47" t="s">
        <v>84</v>
      </c>
      <c r="F48" s="49"/>
    </row>
    <row r="49" spans="1:6" ht="15.75" x14ac:dyDescent="0.25">
      <c r="A49" s="13" t="s">
        <v>59</v>
      </c>
      <c r="B49" s="14">
        <v>200</v>
      </c>
      <c r="C49" s="7"/>
      <c r="E49" s="13" t="s">
        <v>216</v>
      </c>
      <c r="F49" s="18" t="s">
        <v>217</v>
      </c>
    </row>
    <row r="50" spans="1:6" ht="15.75" x14ac:dyDescent="0.25">
      <c r="A50" s="13" t="s">
        <v>90</v>
      </c>
      <c r="B50" s="14">
        <v>200</v>
      </c>
      <c r="C50" s="7"/>
      <c r="E50" s="13" t="s">
        <v>85</v>
      </c>
      <c r="F50" s="14" t="s">
        <v>80</v>
      </c>
    </row>
    <row r="51" spans="1:6" ht="15.75" x14ac:dyDescent="0.25">
      <c r="A51" s="13" t="s">
        <v>218</v>
      </c>
      <c r="B51" s="14" t="s">
        <v>160</v>
      </c>
      <c r="C51" s="7"/>
      <c r="E51" s="13" t="s">
        <v>69</v>
      </c>
      <c r="F51" s="18" t="s">
        <v>86</v>
      </c>
    </row>
    <row r="52" spans="1:6" ht="15.75" x14ac:dyDescent="0.25">
      <c r="A52" s="13"/>
      <c r="B52" s="14"/>
      <c r="C52" s="7"/>
      <c r="E52" s="13"/>
      <c r="F52" s="13"/>
    </row>
    <row r="53" spans="1:6" ht="15.75" x14ac:dyDescent="0.25">
      <c r="A53" s="47" t="s">
        <v>91</v>
      </c>
      <c r="B53" s="48"/>
      <c r="C53" s="49"/>
      <c r="E53" s="13"/>
      <c r="F53" s="13"/>
    </row>
    <row r="54" spans="1:6" ht="15.75" x14ac:dyDescent="0.25">
      <c r="A54" s="13" t="s">
        <v>195</v>
      </c>
      <c r="B54" s="14">
        <v>75</v>
      </c>
      <c r="C54" s="7"/>
      <c r="E54" s="7"/>
      <c r="F54" s="7"/>
    </row>
    <row r="55" spans="1:6" ht="15.75" x14ac:dyDescent="0.25">
      <c r="A55" s="13" t="s">
        <v>122</v>
      </c>
      <c r="B55" s="14">
        <v>100</v>
      </c>
      <c r="C55" s="7"/>
      <c r="E55" s="7"/>
      <c r="F55" s="7"/>
    </row>
    <row r="56" spans="1:6" ht="15.75" x14ac:dyDescent="0.25">
      <c r="A56" s="13" t="s">
        <v>109</v>
      </c>
      <c r="B56" s="14">
        <v>75</v>
      </c>
      <c r="C56" s="7"/>
      <c r="E56" s="7"/>
      <c r="F56" s="7"/>
    </row>
    <row r="57" spans="1:6" ht="15.75" x14ac:dyDescent="0.25">
      <c r="A57" s="13"/>
      <c r="B57" s="14"/>
      <c r="C57" s="7"/>
    </row>
    <row r="60" spans="1:6" x14ac:dyDescent="0.25">
      <c r="A60" t="s">
        <v>116</v>
      </c>
      <c r="E60" t="s">
        <v>87</v>
      </c>
    </row>
    <row r="62" spans="1:6" ht="15" customHeight="1" x14ac:dyDescent="0.25"/>
    <row r="63" spans="1:6" ht="15" customHeight="1" x14ac:dyDescent="0.25">
      <c r="B63" s="30" t="s">
        <v>100</v>
      </c>
      <c r="C63" s="30"/>
      <c r="E63" s="31" t="s">
        <v>95</v>
      </c>
      <c r="F63" s="31"/>
    </row>
    <row r="64" spans="1:6" ht="15" customHeight="1" x14ac:dyDescent="0.3">
      <c r="A64" s="21" t="s">
        <v>219</v>
      </c>
      <c r="B64" s="32" t="s">
        <v>101</v>
      </c>
      <c r="C64" s="32"/>
      <c r="D64" s="20"/>
      <c r="E64" s="33" t="s">
        <v>220</v>
      </c>
      <c r="F64" s="33"/>
    </row>
    <row r="65" spans="1:6" ht="15" customHeight="1" x14ac:dyDescent="0.25">
      <c r="A65" s="21"/>
      <c r="B65" s="29"/>
      <c r="C65" s="29"/>
      <c r="E65" s="28"/>
      <c r="F65" s="28"/>
    </row>
    <row r="66" spans="1:6" ht="18.75" customHeight="1" x14ac:dyDescent="0.25">
      <c r="A66" s="34" t="s">
        <v>77</v>
      </c>
      <c r="B66" s="35"/>
      <c r="C66" s="36"/>
      <c r="E66" s="50" t="s">
        <v>78</v>
      </c>
      <c r="F66" s="50"/>
    </row>
    <row r="67" spans="1:6" ht="15" customHeight="1" x14ac:dyDescent="0.25">
      <c r="A67" s="37"/>
      <c r="B67" s="38"/>
      <c r="C67" s="39"/>
      <c r="E67" s="50"/>
      <c r="F67" s="50"/>
    </row>
    <row r="68" spans="1:6" ht="16.5" customHeight="1" x14ac:dyDescent="0.25">
      <c r="A68" s="16" t="s">
        <v>81</v>
      </c>
      <c r="B68" s="16" t="s">
        <v>82</v>
      </c>
      <c r="C68" s="16" t="s">
        <v>83</v>
      </c>
      <c r="E68" s="16" t="s">
        <v>81</v>
      </c>
      <c r="F68" s="16" t="s">
        <v>82</v>
      </c>
    </row>
    <row r="69" spans="1:6" ht="15" customHeight="1" x14ac:dyDescent="0.25">
      <c r="A69" s="40" t="s">
        <v>79</v>
      </c>
      <c r="B69" s="41"/>
      <c r="C69" s="42"/>
      <c r="E69" s="43" t="s">
        <v>79</v>
      </c>
      <c r="F69" s="43"/>
    </row>
    <row r="70" spans="1:6" ht="15.75" customHeight="1" x14ac:dyDescent="0.25">
      <c r="A70" s="17" t="s">
        <v>221</v>
      </c>
      <c r="B70" s="19">
        <v>100</v>
      </c>
      <c r="C70" s="23"/>
      <c r="E70" s="7" t="s">
        <v>222</v>
      </c>
      <c r="F70" s="54" t="s">
        <v>80</v>
      </c>
    </row>
    <row r="71" spans="1:6" ht="15.75" x14ac:dyDescent="0.25">
      <c r="A71" s="13" t="s">
        <v>223</v>
      </c>
      <c r="B71" s="14">
        <v>150</v>
      </c>
      <c r="C71" s="14"/>
      <c r="E71" s="17" t="s">
        <v>104</v>
      </c>
      <c r="F71" s="19" t="s">
        <v>97</v>
      </c>
    </row>
    <row r="72" spans="1:6" ht="15" customHeight="1" x14ac:dyDescent="0.25">
      <c r="A72" s="7" t="s">
        <v>222</v>
      </c>
      <c r="B72" s="14">
        <v>250</v>
      </c>
      <c r="C72" s="22"/>
      <c r="E72" s="15" t="s">
        <v>224</v>
      </c>
      <c r="F72" s="14" t="s">
        <v>114</v>
      </c>
    </row>
    <row r="73" spans="1:6" ht="15" customHeight="1" x14ac:dyDescent="0.25">
      <c r="A73" s="17" t="s">
        <v>104</v>
      </c>
      <c r="B73" s="14">
        <v>200</v>
      </c>
      <c r="C73" s="22"/>
      <c r="E73" s="13" t="s">
        <v>24</v>
      </c>
      <c r="F73" s="14" t="s">
        <v>80</v>
      </c>
    </row>
    <row r="74" spans="1:6" ht="15.75" x14ac:dyDescent="0.25">
      <c r="A74" s="15" t="s">
        <v>119</v>
      </c>
      <c r="B74" s="14" t="s">
        <v>94</v>
      </c>
      <c r="C74" s="22"/>
      <c r="E74" s="13" t="s">
        <v>69</v>
      </c>
      <c r="F74" s="18" t="s">
        <v>93</v>
      </c>
    </row>
    <row r="75" spans="1:6" ht="15.75" x14ac:dyDescent="0.25">
      <c r="A75" s="13" t="s">
        <v>24</v>
      </c>
      <c r="B75" s="14">
        <v>200</v>
      </c>
      <c r="C75" s="22"/>
      <c r="E75" s="13"/>
      <c r="F75" s="14"/>
    </row>
    <row r="76" spans="1:6" ht="15.75" x14ac:dyDescent="0.25">
      <c r="A76" s="13" t="s">
        <v>85</v>
      </c>
      <c r="B76" s="14">
        <v>200</v>
      </c>
      <c r="C76" s="22"/>
      <c r="E76" s="13"/>
      <c r="F76" s="14"/>
    </row>
    <row r="77" spans="1:6" ht="15.75" x14ac:dyDescent="0.25">
      <c r="A77" s="13" t="s">
        <v>88</v>
      </c>
      <c r="B77" s="14" t="s">
        <v>89</v>
      </c>
      <c r="C77" s="22"/>
      <c r="E77" s="13"/>
      <c r="F77" s="14"/>
    </row>
    <row r="78" spans="1:6" ht="15.75" x14ac:dyDescent="0.25">
      <c r="A78" s="13" t="s">
        <v>90</v>
      </c>
      <c r="B78" s="14">
        <v>200</v>
      </c>
      <c r="C78" s="22"/>
      <c r="E78" s="13"/>
      <c r="F78" s="14"/>
    </row>
    <row r="79" spans="1:6" ht="15.75" x14ac:dyDescent="0.25">
      <c r="A79" s="13" t="s">
        <v>59</v>
      </c>
      <c r="B79" s="14">
        <v>200</v>
      </c>
      <c r="C79" s="22"/>
      <c r="E79" s="40" t="s">
        <v>84</v>
      </c>
      <c r="F79" s="42"/>
    </row>
    <row r="80" spans="1:6" ht="15.75" x14ac:dyDescent="0.25">
      <c r="A80" s="13" t="s">
        <v>69</v>
      </c>
      <c r="B80" s="14">
        <v>30</v>
      </c>
      <c r="C80" s="22"/>
      <c r="E80" s="13" t="s">
        <v>225</v>
      </c>
      <c r="F80" s="14" t="s">
        <v>226</v>
      </c>
    </row>
    <row r="81" spans="1:6" ht="15.75" x14ac:dyDescent="0.25">
      <c r="A81" s="13"/>
      <c r="B81" s="14"/>
      <c r="C81" s="14"/>
      <c r="E81" s="13" t="s">
        <v>85</v>
      </c>
      <c r="F81" s="14" t="s">
        <v>80</v>
      </c>
    </row>
    <row r="82" spans="1:6" ht="15.75" x14ac:dyDescent="0.25">
      <c r="A82" s="40" t="s">
        <v>91</v>
      </c>
      <c r="B82" s="41"/>
      <c r="C82" s="42"/>
      <c r="E82" s="13" t="s">
        <v>69</v>
      </c>
      <c r="F82" s="18" t="s">
        <v>86</v>
      </c>
    </row>
    <row r="83" spans="1:6" ht="15.75" x14ac:dyDescent="0.25">
      <c r="A83" s="13" t="s">
        <v>131</v>
      </c>
      <c r="B83" s="14">
        <v>70</v>
      </c>
      <c r="C83" s="22"/>
      <c r="E83" s="13"/>
      <c r="F83" s="18"/>
    </row>
    <row r="84" spans="1:6" ht="15.75" x14ac:dyDescent="0.25">
      <c r="A84" s="13" t="s">
        <v>150</v>
      </c>
      <c r="B84" s="14">
        <v>50</v>
      </c>
      <c r="C84" s="22"/>
      <c r="E84" s="13"/>
      <c r="F84" s="14"/>
    </row>
    <row r="85" spans="1:6" ht="15.75" x14ac:dyDescent="0.25">
      <c r="A85" s="13" t="s">
        <v>124</v>
      </c>
      <c r="B85" s="14">
        <v>75</v>
      </c>
      <c r="C85" s="22"/>
      <c r="E85" s="13"/>
      <c r="F85" s="14"/>
    </row>
    <row r="86" spans="1:6" ht="15.75" x14ac:dyDescent="0.25">
      <c r="A86" s="13"/>
      <c r="B86" s="14"/>
      <c r="C86" s="22"/>
      <c r="E86" s="13"/>
      <c r="F86" s="14"/>
    </row>
    <row r="89" spans="1:6" x14ac:dyDescent="0.25">
      <c r="A89" t="s">
        <v>87</v>
      </c>
      <c r="E89" t="s">
        <v>87</v>
      </c>
    </row>
    <row r="90" spans="1:6" ht="15" customHeight="1" x14ac:dyDescent="0.25"/>
    <row r="91" spans="1:6" ht="15" customHeight="1" x14ac:dyDescent="0.25">
      <c r="A91" s="31" t="s">
        <v>117</v>
      </c>
      <c r="B91" s="31"/>
      <c r="C91" s="31"/>
      <c r="E91" s="31" t="s">
        <v>118</v>
      </c>
      <c r="F91" s="31"/>
    </row>
    <row r="92" spans="1:6" ht="15" customHeight="1" x14ac:dyDescent="0.3">
      <c r="A92" s="51" t="s">
        <v>227</v>
      </c>
      <c r="B92" s="51"/>
      <c r="C92" s="51"/>
      <c r="E92" s="51" t="s">
        <v>228</v>
      </c>
      <c r="F92" s="51"/>
    </row>
    <row r="93" spans="1:6" ht="15" customHeight="1" x14ac:dyDescent="0.25"/>
    <row r="94" spans="1:6" ht="15" customHeight="1" x14ac:dyDescent="0.25">
      <c r="A94" s="55" t="s">
        <v>143</v>
      </c>
      <c r="B94" s="56"/>
      <c r="C94" s="57"/>
      <c r="E94" s="55" t="s">
        <v>102</v>
      </c>
      <c r="F94" s="57"/>
    </row>
    <row r="95" spans="1:6" ht="18.75" customHeight="1" x14ac:dyDescent="0.25">
      <c r="A95" s="7"/>
      <c r="B95" s="7"/>
      <c r="C95" s="7"/>
      <c r="E95" s="7"/>
      <c r="F95" s="7"/>
    </row>
    <row r="96" spans="1:6" ht="15" customHeight="1" x14ac:dyDescent="0.25">
      <c r="A96" s="6" t="s">
        <v>81</v>
      </c>
      <c r="B96" s="6" t="s">
        <v>82</v>
      </c>
      <c r="C96" s="6" t="s">
        <v>83</v>
      </c>
      <c r="E96" s="6" t="s">
        <v>81</v>
      </c>
      <c r="F96" s="6" t="s">
        <v>82</v>
      </c>
    </row>
    <row r="97" spans="1:6" ht="15" customHeight="1" x14ac:dyDescent="0.25">
      <c r="A97" s="47" t="s">
        <v>79</v>
      </c>
      <c r="B97" s="48"/>
      <c r="C97" s="49"/>
      <c r="E97" s="47" t="s">
        <v>79</v>
      </c>
      <c r="F97" s="49"/>
    </row>
    <row r="98" spans="1:6" ht="15" customHeight="1" x14ac:dyDescent="0.25">
      <c r="A98" s="7" t="s">
        <v>229</v>
      </c>
      <c r="B98" s="24">
        <v>150</v>
      </c>
      <c r="C98" s="58"/>
      <c r="E98" s="17" t="s">
        <v>158</v>
      </c>
      <c r="F98" s="19" t="s">
        <v>80</v>
      </c>
    </row>
    <row r="99" spans="1:6" ht="15" customHeight="1" x14ac:dyDescent="0.25">
      <c r="A99" s="17" t="s">
        <v>158</v>
      </c>
      <c r="B99" s="24">
        <v>250</v>
      </c>
      <c r="C99" s="58"/>
      <c r="E99" s="7" t="s">
        <v>96</v>
      </c>
      <c r="F99" s="54" t="s">
        <v>97</v>
      </c>
    </row>
    <row r="100" spans="1:6" ht="15" customHeight="1" x14ac:dyDescent="0.25">
      <c r="A100" s="7" t="s">
        <v>96</v>
      </c>
      <c r="B100" s="24">
        <v>200</v>
      </c>
      <c r="C100" s="58"/>
      <c r="E100" s="7" t="s">
        <v>193</v>
      </c>
      <c r="F100" s="54" t="s">
        <v>98</v>
      </c>
    </row>
    <row r="101" spans="1:6" ht="15" customHeight="1" x14ac:dyDescent="0.25">
      <c r="A101" s="7" t="s">
        <v>230</v>
      </c>
      <c r="B101" s="24" t="s">
        <v>231</v>
      </c>
      <c r="C101" s="58"/>
      <c r="E101" s="7" t="s">
        <v>232</v>
      </c>
      <c r="F101" s="54" t="s">
        <v>80</v>
      </c>
    </row>
    <row r="102" spans="1:6" x14ac:dyDescent="0.25">
      <c r="A102" s="7" t="s">
        <v>168</v>
      </c>
      <c r="B102" s="24" t="s">
        <v>94</v>
      </c>
      <c r="C102" s="58"/>
      <c r="E102" s="7" t="s">
        <v>69</v>
      </c>
      <c r="F102" s="59" t="s">
        <v>93</v>
      </c>
    </row>
    <row r="103" spans="1:6" x14ac:dyDescent="0.25">
      <c r="A103" s="7" t="s">
        <v>232</v>
      </c>
      <c r="B103" s="24">
        <v>200</v>
      </c>
      <c r="C103" s="58"/>
      <c r="E103" s="7"/>
      <c r="F103" s="54"/>
    </row>
    <row r="104" spans="1:6" x14ac:dyDescent="0.25">
      <c r="A104" s="7" t="s">
        <v>85</v>
      </c>
      <c r="B104" s="24">
        <v>200</v>
      </c>
      <c r="C104" s="58"/>
      <c r="E104" s="7"/>
      <c r="F104" s="27"/>
    </row>
    <row r="105" spans="1:6" x14ac:dyDescent="0.25">
      <c r="A105" s="7" t="s">
        <v>88</v>
      </c>
      <c r="B105" s="24" t="s">
        <v>89</v>
      </c>
      <c r="C105" s="58"/>
      <c r="E105" s="7"/>
      <c r="F105" s="27"/>
    </row>
    <row r="106" spans="1:6" x14ac:dyDescent="0.25">
      <c r="A106" s="7" t="s">
        <v>59</v>
      </c>
      <c r="B106" s="24">
        <v>200</v>
      </c>
      <c r="C106" s="58"/>
      <c r="E106" s="7"/>
      <c r="F106" s="27"/>
    </row>
    <row r="107" spans="1:6" x14ac:dyDescent="0.25">
      <c r="A107" s="7" t="s">
        <v>90</v>
      </c>
      <c r="B107" s="24">
        <v>200</v>
      </c>
      <c r="C107" s="58"/>
      <c r="E107" s="47" t="s">
        <v>84</v>
      </c>
      <c r="F107" s="49"/>
    </row>
    <row r="108" spans="1:6" x14ac:dyDescent="0.25">
      <c r="A108" s="7" t="s">
        <v>69</v>
      </c>
      <c r="B108" s="24">
        <v>30</v>
      </c>
      <c r="C108" s="58"/>
      <c r="E108" s="7" t="s">
        <v>208</v>
      </c>
      <c r="F108" s="27" t="s">
        <v>97</v>
      </c>
    </row>
    <row r="109" spans="1:6" x14ac:dyDescent="0.25">
      <c r="A109" s="7"/>
      <c r="B109" s="24"/>
      <c r="C109" s="7"/>
      <c r="E109" s="7" t="s">
        <v>185</v>
      </c>
      <c r="F109" s="24" t="s">
        <v>164</v>
      </c>
    </row>
    <row r="110" spans="1:6" x14ac:dyDescent="0.25">
      <c r="A110" s="7"/>
      <c r="B110" s="24"/>
      <c r="C110" s="7"/>
      <c r="E110" s="7" t="s">
        <v>85</v>
      </c>
      <c r="F110" s="27" t="s">
        <v>80</v>
      </c>
    </row>
    <row r="111" spans="1:6" x14ac:dyDescent="0.25">
      <c r="A111" s="7"/>
      <c r="B111" s="24"/>
      <c r="C111" s="58"/>
      <c r="E111" s="7" t="s">
        <v>69</v>
      </c>
      <c r="F111" s="27" t="s">
        <v>86</v>
      </c>
    </row>
    <row r="112" spans="1:6" x14ac:dyDescent="0.25">
      <c r="A112" s="47" t="s">
        <v>91</v>
      </c>
      <c r="B112" s="48"/>
      <c r="C112" s="49"/>
      <c r="E112" s="7"/>
      <c r="F112" s="27"/>
    </row>
    <row r="113" spans="1:6" x14ac:dyDescent="0.25">
      <c r="A113" s="7" t="s">
        <v>165</v>
      </c>
      <c r="B113" s="24">
        <v>70</v>
      </c>
      <c r="C113" s="7"/>
      <c r="E113" s="7"/>
      <c r="F113" s="27"/>
    </row>
    <row r="114" spans="1:6" x14ac:dyDescent="0.25">
      <c r="A114" s="7" t="s">
        <v>183</v>
      </c>
      <c r="B114" s="24">
        <v>100</v>
      </c>
      <c r="C114" s="7"/>
      <c r="E114" s="7"/>
      <c r="F114" s="27"/>
    </row>
    <row r="115" spans="1:6" x14ac:dyDescent="0.25">
      <c r="A115" s="7" t="s">
        <v>182</v>
      </c>
      <c r="B115" s="24">
        <v>75</v>
      </c>
      <c r="C115" s="7"/>
      <c r="E115" s="7"/>
      <c r="F115" s="27"/>
    </row>
    <row r="116" spans="1:6" x14ac:dyDescent="0.25">
      <c r="A116" s="7"/>
      <c r="B116" s="24"/>
      <c r="C116" s="7"/>
      <c r="E116" s="7"/>
      <c r="F116" s="27"/>
    </row>
    <row r="118" spans="1:6" ht="15" customHeight="1" x14ac:dyDescent="0.25"/>
    <row r="119" spans="1:6" ht="15" customHeight="1" x14ac:dyDescent="0.25">
      <c r="A119" t="s">
        <v>116</v>
      </c>
    </row>
    <row r="120" spans="1:6" x14ac:dyDescent="0.25">
      <c r="E120" t="s">
        <v>87</v>
      </c>
    </row>
    <row r="121" spans="1:6" ht="15" customHeight="1" x14ac:dyDescent="0.25"/>
    <row r="122" spans="1:6" ht="15" customHeight="1" x14ac:dyDescent="0.25">
      <c r="B122" s="30" t="s">
        <v>100</v>
      </c>
      <c r="C122" s="30"/>
      <c r="E122" s="31" t="s">
        <v>95</v>
      </c>
      <c r="F122" s="31"/>
    </row>
    <row r="123" spans="1:6" ht="15" customHeight="1" x14ac:dyDescent="0.3">
      <c r="A123" s="21" t="s">
        <v>233</v>
      </c>
      <c r="B123" s="32" t="s">
        <v>101</v>
      </c>
      <c r="C123" s="32"/>
      <c r="D123" s="20"/>
      <c r="E123" s="33" t="s">
        <v>234</v>
      </c>
      <c r="F123" s="33"/>
    </row>
    <row r="124" spans="1:6" ht="15" customHeight="1" x14ac:dyDescent="0.25">
      <c r="A124" s="21"/>
      <c r="B124" s="29"/>
      <c r="C124" s="29"/>
      <c r="E124" s="28"/>
      <c r="F124" s="28"/>
    </row>
    <row r="125" spans="1:6" ht="15" customHeight="1" x14ac:dyDescent="0.25">
      <c r="A125" s="34" t="s">
        <v>77</v>
      </c>
      <c r="B125" s="35"/>
      <c r="C125" s="36"/>
      <c r="E125" s="50" t="s">
        <v>78</v>
      </c>
      <c r="F125" s="50"/>
    </row>
    <row r="126" spans="1:6" ht="15" customHeight="1" x14ac:dyDescent="0.25">
      <c r="A126" s="37"/>
      <c r="B126" s="38"/>
      <c r="C126" s="39"/>
      <c r="E126" s="50"/>
      <c r="F126" s="50"/>
    </row>
    <row r="127" spans="1:6" ht="15" customHeight="1" x14ac:dyDescent="0.25">
      <c r="A127" s="16" t="s">
        <v>81</v>
      </c>
      <c r="B127" s="16" t="s">
        <v>82</v>
      </c>
      <c r="C127" s="16" t="s">
        <v>83</v>
      </c>
      <c r="E127" s="16" t="s">
        <v>81</v>
      </c>
      <c r="F127" s="16" t="s">
        <v>82</v>
      </c>
    </row>
    <row r="128" spans="1:6" ht="15" customHeight="1" x14ac:dyDescent="0.25">
      <c r="A128" s="40" t="s">
        <v>79</v>
      </c>
      <c r="B128" s="41"/>
      <c r="C128" s="42"/>
      <c r="E128" s="43" t="s">
        <v>79</v>
      </c>
      <c r="F128" s="43"/>
    </row>
    <row r="129" spans="1:6" ht="15" customHeight="1" x14ac:dyDescent="0.25">
      <c r="A129" s="7" t="s">
        <v>235</v>
      </c>
      <c r="B129" s="19">
        <v>150</v>
      </c>
      <c r="C129" s="23"/>
      <c r="E129" s="52" t="s">
        <v>192</v>
      </c>
      <c r="F129" s="53" t="s">
        <v>80</v>
      </c>
    </row>
    <row r="130" spans="1:6" ht="15" customHeight="1" x14ac:dyDescent="0.25">
      <c r="A130" s="52" t="s">
        <v>192</v>
      </c>
      <c r="B130" s="14">
        <v>250</v>
      </c>
      <c r="C130" s="22"/>
      <c r="E130" s="17" t="s">
        <v>236</v>
      </c>
      <c r="F130" s="19" t="s">
        <v>80</v>
      </c>
    </row>
    <row r="131" spans="1:6" ht="15" customHeight="1" x14ac:dyDescent="0.25">
      <c r="A131" s="17" t="s">
        <v>236</v>
      </c>
      <c r="B131" s="14">
        <v>200</v>
      </c>
      <c r="C131" s="22"/>
      <c r="E131" s="15" t="s">
        <v>26</v>
      </c>
      <c r="F131" s="14" t="s">
        <v>80</v>
      </c>
    </row>
    <row r="132" spans="1:6" ht="15" customHeight="1" x14ac:dyDescent="0.25">
      <c r="A132" s="13" t="s">
        <v>237</v>
      </c>
      <c r="B132" s="14">
        <v>200</v>
      </c>
      <c r="C132" s="22"/>
      <c r="E132" s="13" t="s">
        <v>69</v>
      </c>
      <c r="F132" s="18" t="s">
        <v>93</v>
      </c>
    </row>
    <row r="133" spans="1:6" ht="15" customHeight="1" x14ac:dyDescent="0.25">
      <c r="A133" s="13" t="s">
        <v>174</v>
      </c>
      <c r="B133" s="14">
        <v>100</v>
      </c>
      <c r="C133" s="22"/>
      <c r="E133" s="13"/>
      <c r="F133" s="18"/>
    </row>
    <row r="134" spans="1:6" ht="15.75" x14ac:dyDescent="0.25">
      <c r="A134" s="13" t="s">
        <v>238</v>
      </c>
      <c r="B134" s="14">
        <v>100</v>
      </c>
      <c r="C134" s="22"/>
      <c r="E134" s="13"/>
      <c r="F134" s="14"/>
    </row>
    <row r="135" spans="1:6" ht="15.75" x14ac:dyDescent="0.25">
      <c r="A135" s="13" t="s">
        <v>239</v>
      </c>
      <c r="B135" s="14" t="s">
        <v>160</v>
      </c>
      <c r="C135" s="22"/>
      <c r="E135" s="13"/>
      <c r="F135" s="14"/>
    </row>
    <row r="136" spans="1:6" ht="15.75" x14ac:dyDescent="0.25">
      <c r="A136" s="15" t="s">
        <v>26</v>
      </c>
      <c r="B136" s="14">
        <v>200</v>
      </c>
      <c r="C136" s="22"/>
      <c r="E136" s="13"/>
      <c r="F136" s="14"/>
    </row>
    <row r="137" spans="1:6" ht="15" customHeight="1" x14ac:dyDescent="0.25">
      <c r="A137" s="13" t="s">
        <v>85</v>
      </c>
      <c r="B137" s="14">
        <v>200</v>
      </c>
      <c r="C137" s="22"/>
      <c r="E137" s="13"/>
      <c r="F137" s="14"/>
    </row>
    <row r="138" spans="1:6" ht="15" customHeight="1" x14ac:dyDescent="0.25">
      <c r="A138" s="13" t="s">
        <v>88</v>
      </c>
      <c r="B138" s="14" t="s">
        <v>89</v>
      </c>
      <c r="C138" s="22"/>
      <c r="E138" s="40" t="s">
        <v>84</v>
      </c>
      <c r="F138" s="42"/>
    </row>
    <row r="139" spans="1:6" ht="15.75" x14ac:dyDescent="0.25">
      <c r="A139" s="13" t="s">
        <v>90</v>
      </c>
      <c r="B139" s="14">
        <v>200</v>
      </c>
      <c r="C139" s="22"/>
      <c r="E139" s="13" t="s">
        <v>240</v>
      </c>
      <c r="F139" s="14" t="s">
        <v>80</v>
      </c>
    </row>
    <row r="140" spans="1:6" ht="15.75" x14ac:dyDescent="0.25">
      <c r="A140" s="13" t="s">
        <v>59</v>
      </c>
      <c r="B140" s="14">
        <v>200</v>
      </c>
      <c r="C140" s="22"/>
      <c r="E140" s="13" t="s">
        <v>241</v>
      </c>
      <c r="F140" s="18" t="s">
        <v>170</v>
      </c>
    </row>
    <row r="141" spans="1:6" ht="15.75" x14ac:dyDescent="0.25">
      <c r="A141" s="13" t="s">
        <v>69</v>
      </c>
      <c r="B141" s="14">
        <v>30</v>
      </c>
      <c r="C141" s="22"/>
      <c r="E141" s="13" t="s">
        <v>85</v>
      </c>
      <c r="F141" s="14" t="s">
        <v>80</v>
      </c>
    </row>
    <row r="142" spans="1:6" ht="15.75" x14ac:dyDescent="0.25">
      <c r="A142" s="40" t="s">
        <v>91</v>
      </c>
      <c r="B142" s="41"/>
      <c r="C142" s="42"/>
      <c r="E142" s="13" t="s">
        <v>69</v>
      </c>
      <c r="F142" s="18" t="s">
        <v>86</v>
      </c>
    </row>
    <row r="143" spans="1:6" ht="15.75" x14ac:dyDescent="0.25">
      <c r="A143" s="13" t="s">
        <v>111</v>
      </c>
      <c r="B143" s="14">
        <v>110</v>
      </c>
      <c r="C143" s="22"/>
      <c r="E143" s="13"/>
      <c r="F143" s="14"/>
    </row>
    <row r="144" spans="1:6" ht="15.75" x14ac:dyDescent="0.25">
      <c r="A144" s="13" t="s">
        <v>176</v>
      </c>
      <c r="B144" s="14">
        <v>50</v>
      </c>
      <c r="C144" s="22"/>
      <c r="E144" s="13"/>
      <c r="F144" s="14"/>
    </row>
    <row r="145" spans="1:6" ht="15.75" x14ac:dyDescent="0.25">
      <c r="A145" s="13" t="s">
        <v>242</v>
      </c>
      <c r="B145" s="14">
        <v>75</v>
      </c>
      <c r="C145" s="22"/>
      <c r="E145" s="13"/>
      <c r="F145" s="14"/>
    </row>
    <row r="148" spans="1:6" ht="15" customHeight="1" x14ac:dyDescent="0.25">
      <c r="A148" t="s">
        <v>87</v>
      </c>
      <c r="E148" t="s">
        <v>87</v>
      </c>
    </row>
    <row r="149" spans="1:6" ht="15" customHeight="1" x14ac:dyDescent="0.25"/>
    <row r="150" spans="1:6" ht="15" customHeight="1" x14ac:dyDescent="0.25">
      <c r="B150" s="30" t="s">
        <v>100</v>
      </c>
      <c r="C150" s="30"/>
      <c r="E150" s="31" t="s">
        <v>95</v>
      </c>
      <c r="F150" s="31"/>
    </row>
    <row r="151" spans="1:6" ht="15" customHeight="1" x14ac:dyDescent="0.3">
      <c r="A151" s="21" t="s">
        <v>243</v>
      </c>
      <c r="B151" s="32" t="s">
        <v>106</v>
      </c>
      <c r="C151" s="32"/>
      <c r="E151" s="33" t="s">
        <v>244</v>
      </c>
      <c r="F151" s="33"/>
    </row>
    <row r="152" spans="1:6" ht="15" customHeight="1" x14ac:dyDescent="0.25">
      <c r="A152" s="21"/>
      <c r="B152" s="29"/>
      <c r="C152" s="29"/>
      <c r="D152" s="20"/>
      <c r="E152" s="25"/>
      <c r="F152" s="25"/>
    </row>
    <row r="153" spans="1:6" ht="15" customHeight="1" x14ac:dyDescent="0.25">
      <c r="A153" s="34" t="s">
        <v>245</v>
      </c>
      <c r="B153" s="35"/>
      <c r="C153" s="36"/>
      <c r="E153" s="34" t="s">
        <v>78</v>
      </c>
      <c r="F153" s="36"/>
    </row>
    <row r="154" spans="1:6" ht="15" customHeight="1" x14ac:dyDescent="0.25">
      <c r="A154" s="37"/>
      <c r="B154" s="38"/>
      <c r="C154" s="39"/>
      <c r="E154" s="37"/>
      <c r="F154" s="39"/>
    </row>
    <row r="155" spans="1:6" ht="15" customHeight="1" x14ac:dyDescent="0.25">
      <c r="A155" s="16" t="s">
        <v>81</v>
      </c>
      <c r="B155" s="16" t="s">
        <v>82</v>
      </c>
      <c r="C155" s="16"/>
      <c r="E155" s="16" t="s">
        <v>81</v>
      </c>
      <c r="F155" s="16" t="s">
        <v>82</v>
      </c>
    </row>
    <row r="156" spans="1:6" ht="15" customHeight="1" x14ac:dyDescent="0.25">
      <c r="A156" s="40" t="s">
        <v>79</v>
      </c>
      <c r="B156" s="41"/>
      <c r="C156" s="42"/>
      <c r="E156" s="43" t="s">
        <v>79</v>
      </c>
      <c r="F156" s="43"/>
    </row>
    <row r="157" spans="1:6" ht="15" customHeight="1" x14ac:dyDescent="0.25">
      <c r="A157" s="17" t="s">
        <v>113</v>
      </c>
      <c r="B157" s="19" t="s">
        <v>80</v>
      </c>
      <c r="C157" s="19"/>
      <c r="E157" s="52" t="s">
        <v>148</v>
      </c>
      <c r="F157" s="53" t="s">
        <v>80</v>
      </c>
    </row>
    <row r="158" spans="1:6" ht="15" customHeight="1" x14ac:dyDescent="0.25">
      <c r="A158" s="15" t="s">
        <v>104</v>
      </c>
      <c r="B158" s="14" t="s">
        <v>97</v>
      </c>
      <c r="C158" s="14"/>
      <c r="E158" s="17" t="s">
        <v>246</v>
      </c>
      <c r="F158" s="19" t="s">
        <v>180</v>
      </c>
    </row>
    <row r="159" spans="1:6" ht="15" customHeight="1" x14ac:dyDescent="0.25">
      <c r="A159" s="15" t="s">
        <v>130</v>
      </c>
      <c r="B159" s="14" t="s">
        <v>108</v>
      </c>
      <c r="C159" s="14"/>
      <c r="E159" s="13" t="s">
        <v>85</v>
      </c>
      <c r="F159" s="14" t="s">
        <v>80</v>
      </c>
    </row>
    <row r="160" spans="1:6" ht="15" customHeight="1" x14ac:dyDescent="0.25">
      <c r="A160" s="15" t="s">
        <v>59</v>
      </c>
      <c r="B160" s="14" t="s">
        <v>97</v>
      </c>
      <c r="C160" s="14"/>
      <c r="E160" s="13" t="s">
        <v>69</v>
      </c>
      <c r="F160" s="18" t="s">
        <v>93</v>
      </c>
    </row>
    <row r="161" spans="1:6" ht="15" customHeight="1" x14ac:dyDescent="0.25">
      <c r="A161" s="13" t="s">
        <v>69</v>
      </c>
      <c r="B161" s="18" t="s">
        <v>93</v>
      </c>
      <c r="C161" s="14"/>
      <c r="E161" s="13"/>
      <c r="F161" s="14"/>
    </row>
    <row r="162" spans="1:6" ht="15" customHeight="1" x14ac:dyDescent="0.25">
      <c r="A162" s="13"/>
      <c r="B162" s="14"/>
      <c r="C162" s="14"/>
      <c r="E162" s="13"/>
      <c r="F162" s="14"/>
    </row>
    <row r="163" spans="1:6" ht="15" customHeight="1" x14ac:dyDescent="0.25">
      <c r="A163" s="13"/>
      <c r="B163" s="14"/>
      <c r="C163" s="14"/>
      <c r="E163" s="13"/>
      <c r="F163" s="14"/>
    </row>
    <row r="164" spans="1:6" ht="15" customHeight="1" x14ac:dyDescent="0.25">
      <c r="A164" s="13"/>
      <c r="B164" s="14"/>
      <c r="C164" s="14"/>
      <c r="E164" s="13"/>
      <c r="F164" s="14"/>
    </row>
    <row r="165" spans="1:6" ht="15" customHeight="1" x14ac:dyDescent="0.25">
      <c r="A165" s="13"/>
      <c r="B165" s="14"/>
      <c r="C165" s="14"/>
      <c r="E165" s="15"/>
      <c r="F165" s="14"/>
    </row>
    <row r="166" spans="1:6" ht="15.75" x14ac:dyDescent="0.25">
      <c r="A166" s="13"/>
      <c r="B166" s="14"/>
      <c r="C166" s="14"/>
      <c r="E166" s="13"/>
      <c r="F166" s="14"/>
    </row>
    <row r="167" spans="1:6" ht="15.75" x14ac:dyDescent="0.25">
      <c r="A167" s="13"/>
      <c r="B167" s="14"/>
      <c r="C167" s="14"/>
      <c r="E167" s="13"/>
      <c r="F167" s="14"/>
    </row>
    <row r="168" spans="1:6" ht="15.75" x14ac:dyDescent="0.25">
      <c r="A168" s="13"/>
      <c r="B168" s="14"/>
      <c r="C168" s="14"/>
      <c r="E168" s="40" t="s">
        <v>84</v>
      </c>
      <c r="F168" s="42"/>
    </row>
    <row r="169" spans="1:6" ht="15" customHeight="1" x14ac:dyDescent="0.25">
      <c r="A169" s="40" t="s">
        <v>84</v>
      </c>
      <c r="B169" s="41"/>
      <c r="C169" s="42"/>
      <c r="E169" s="13" t="s">
        <v>103</v>
      </c>
      <c r="F169" s="14" t="s">
        <v>97</v>
      </c>
    </row>
    <row r="170" spans="1:6" ht="15" customHeight="1" x14ac:dyDescent="0.25">
      <c r="A170" s="13" t="s">
        <v>247</v>
      </c>
      <c r="B170" s="14" t="s">
        <v>80</v>
      </c>
      <c r="C170" s="14"/>
      <c r="E170" s="13" t="s">
        <v>248</v>
      </c>
      <c r="F170" s="18" t="s">
        <v>132</v>
      </c>
    </row>
    <row r="171" spans="1:6" ht="15.75" x14ac:dyDescent="0.25">
      <c r="A171" s="13" t="s">
        <v>218</v>
      </c>
      <c r="B171" s="18" t="s">
        <v>249</v>
      </c>
      <c r="C171" s="14"/>
      <c r="E171" s="13" t="s">
        <v>59</v>
      </c>
      <c r="F171" s="14" t="s">
        <v>97</v>
      </c>
    </row>
    <row r="172" spans="1:6" ht="15.75" x14ac:dyDescent="0.25">
      <c r="A172" s="13" t="s">
        <v>85</v>
      </c>
      <c r="B172" s="14" t="s">
        <v>80</v>
      </c>
      <c r="C172" s="14"/>
      <c r="E172" s="13" t="s">
        <v>69</v>
      </c>
      <c r="F172" s="18" t="s">
        <v>86</v>
      </c>
    </row>
    <row r="173" spans="1:6" ht="15.75" x14ac:dyDescent="0.25">
      <c r="A173" s="13" t="s">
        <v>69</v>
      </c>
      <c r="B173" s="18" t="s">
        <v>86</v>
      </c>
      <c r="C173" s="14"/>
      <c r="E173" s="13"/>
      <c r="F173" s="14"/>
    </row>
    <row r="174" spans="1:6" ht="15.75" x14ac:dyDescent="0.25">
      <c r="A174" s="13"/>
      <c r="B174" s="14"/>
      <c r="C174" s="14"/>
      <c r="E174" s="13"/>
      <c r="F174" s="14"/>
    </row>
    <row r="175" spans="1:6" ht="15.75" x14ac:dyDescent="0.25">
      <c r="A175" s="13"/>
      <c r="B175" s="14"/>
      <c r="C175" s="14"/>
      <c r="E175" s="13"/>
      <c r="F175" s="14"/>
    </row>
    <row r="176" spans="1:6" ht="15.75" x14ac:dyDescent="0.25">
      <c r="A176" s="13"/>
      <c r="B176" s="14"/>
      <c r="C176" s="14"/>
      <c r="E176" s="13"/>
      <c r="F176" s="14"/>
    </row>
    <row r="177" spans="1:6" ht="15.75" x14ac:dyDescent="0.25">
      <c r="A177" s="13"/>
      <c r="B177" s="14"/>
      <c r="C177" s="14"/>
      <c r="E177" s="13"/>
      <c r="F177" s="14"/>
    </row>
    <row r="180" spans="1:6" ht="15" customHeight="1" x14ac:dyDescent="0.25">
      <c r="A180" t="s">
        <v>87</v>
      </c>
      <c r="E180" t="s">
        <v>87</v>
      </c>
    </row>
    <row r="181" spans="1:6" ht="15" customHeight="1" x14ac:dyDescent="0.25"/>
    <row r="182" spans="1:6" ht="15" customHeight="1" x14ac:dyDescent="0.25"/>
    <row r="183" spans="1:6" ht="15" customHeight="1" x14ac:dyDescent="0.25"/>
    <row r="184" spans="1:6" ht="15" customHeight="1" x14ac:dyDescent="0.25"/>
    <row r="185" spans="1:6" ht="15" customHeight="1" x14ac:dyDescent="0.25">
      <c r="B185" s="30" t="s">
        <v>100</v>
      </c>
      <c r="C185" s="30"/>
      <c r="E185" s="31" t="s">
        <v>95</v>
      </c>
      <c r="F185" s="31"/>
    </row>
    <row r="186" spans="1:6" ht="15" customHeight="1" x14ac:dyDescent="0.3">
      <c r="A186" s="21" t="s">
        <v>250</v>
      </c>
      <c r="B186" s="32" t="s">
        <v>101</v>
      </c>
      <c r="C186" s="32"/>
      <c r="D186" s="20"/>
      <c r="E186" s="33" t="s">
        <v>251</v>
      </c>
      <c r="F186" s="33"/>
    </row>
    <row r="187" spans="1:6" ht="15" customHeight="1" x14ac:dyDescent="0.25">
      <c r="A187" s="21"/>
      <c r="B187" s="29"/>
      <c r="C187" s="29"/>
      <c r="E187" s="28"/>
      <c r="F187" s="28"/>
    </row>
    <row r="188" spans="1:6" ht="15" customHeight="1" x14ac:dyDescent="0.25">
      <c r="A188" s="34" t="s">
        <v>77</v>
      </c>
      <c r="B188" s="35"/>
      <c r="C188" s="36"/>
      <c r="E188" s="50" t="s">
        <v>78</v>
      </c>
      <c r="F188" s="50"/>
    </row>
    <row r="189" spans="1:6" ht="15" customHeight="1" x14ac:dyDescent="0.25">
      <c r="A189" s="37"/>
      <c r="B189" s="38"/>
      <c r="C189" s="39"/>
      <c r="E189" s="50"/>
      <c r="F189" s="50"/>
    </row>
    <row r="190" spans="1:6" ht="15" customHeight="1" x14ac:dyDescent="0.25">
      <c r="A190" s="16" t="s">
        <v>81</v>
      </c>
      <c r="B190" s="16" t="s">
        <v>82</v>
      </c>
      <c r="C190" s="16" t="s">
        <v>83</v>
      </c>
      <c r="E190" s="16" t="s">
        <v>81</v>
      </c>
      <c r="F190" s="16" t="s">
        <v>82</v>
      </c>
    </row>
    <row r="191" spans="1:6" ht="15" customHeight="1" x14ac:dyDescent="0.25">
      <c r="A191" s="40" t="s">
        <v>79</v>
      </c>
      <c r="B191" s="41"/>
      <c r="C191" s="42"/>
      <c r="E191" s="43" t="s">
        <v>79</v>
      </c>
      <c r="F191" s="43"/>
    </row>
    <row r="192" spans="1:6" ht="15" customHeight="1" x14ac:dyDescent="0.25">
      <c r="A192" s="17" t="s">
        <v>120</v>
      </c>
      <c r="B192" s="19">
        <v>150</v>
      </c>
      <c r="C192" s="19"/>
      <c r="E192" s="17" t="s">
        <v>125</v>
      </c>
      <c r="F192" s="19" t="s">
        <v>80</v>
      </c>
    </row>
    <row r="193" spans="1:6" ht="15" customHeight="1" x14ac:dyDescent="0.25">
      <c r="A193" s="17" t="s">
        <v>125</v>
      </c>
      <c r="B193" s="14">
        <v>250</v>
      </c>
      <c r="C193" s="14"/>
      <c r="E193" s="17" t="s">
        <v>99</v>
      </c>
      <c r="F193" s="19" t="s">
        <v>97</v>
      </c>
    </row>
    <row r="194" spans="1:6" ht="15" customHeight="1" x14ac:dyDescent="0.25">
      <c r="A194" s="17" t="s">
        <v>99</v>
      </c>
      <c r="B194" s="14">
        <v>200</v>
      </c>
      <c r="C194" s="14"/>
      <c r="E194" s="15" t="s">
        <v>252</v>
      </c>
      <c r="F194" s="14" t="s">
        <v>98</v>
      </c>
    </row>
    <row r="195" spans="1:6" ht="15.75" x14ac:dyDescent="0.25">
      <c r="A195" s="15" t="s">
        <v>253</v>
      </c>
      <c r="B195" s="14" t="s">
        <v>94</v>
      </c>
      <c r="C195" s="14"/>
      <c r="E195" s="13" t="s">
        <v>254</v>
      </c>
      <c r="F195" s="14" t="s">
        <v>80</v>
      </c>
    </row>
    <row r="196" spans="1:6" ht="15" customHeight="1" x14ac:dyDescent="0.25">
      <c r="A196" s="13" t="s">
        <v>254</v>
      </c>
      <c r="B196" s="14">
        <v>200</v>
      </c>
      <c r="C196" s="14"/>
      <c r="E196" s="13" t="s">
        <v>69</v>
      </c>
      <c r="F196" s="18" t="s">
        <v>93</v>
      </c>
    </row>
    <row r="197" spans="1:6" ht="15" customHeight="1" x14ac:dyDescent="0.25">
      <c r="A197" s="13" t="s">
        <v>85</v>
      </c>
      <c r="B197" s="14">
        <v>200</v>
      </c>
      <c r="C197" s="22"/>
      <c r="E197" s="13"/>
      <c r="F197" s="14"/>
    </row>
    <row r="198" spans="1:6" ht="15" customHeight="1" x14ac:dyDescent="0.25">
      <c r="A198" s="13" t="s">
        <v>88</v>
      </c>
      <c r="B198" s="14" t="s">
        <v>89</v>
      </c>
      <c r="C198" s="22"/>
      <c r="E198" s="13"/>
      <c r="F198" s="14"/>
    </row>
    <row r="199" spans="1:6" ht="15.75" x14ac:dyDescent="0.25">
      <c r="A199" s="13" t="s">
        <v>90</v>
      </c>
      <c r="B199" s="14">
        <v>200</v>
      </c>
      <c r="C199" s="22"/>
      <c r="E199" s="13"/>
      <c r="F199" s="14"/>
    </row>
    <row r="200" spans="1:6" ht="15.75" x14ac:dyDescent="0.25">
      <c r="A200" s="13" t="s">
        <v>59</v>
      </c>
      <c r="B200" s="14">
        <v>200</v>
      </c>
      <c r="C200" s="22"/>
      <c r="E200" s="13"/>
      <c r="F200" s="14"/>
    </row>
    <row r="201" spans="1:6" ht="15.75" x14ac:dyDescent="0.25">
      <c r="A201" s="13"/>
      <c r="B201" s="14"/>
      <c r="C201" s="14"/>
      <c r="E201" s="40" t="s">
        <v>84</v>
      </c>
      <c r="F201" s="42"/>
    </row>
    <row r="202" spans="1:6" ht="15.75" x14ac:dyDescent="0.25">
      <c r="A202" s="13"/>
      <c r="B202" s="14"/>
      <c r="C202" s="14"/>
      <c r="E202" s="13" t="s">
        <v>171</v>
      </c>
      <c r="F202" s="14" t="s">
        <v>80</v>
      </c>
    </row>
    <row r="203" spans="1:6" ht="15.75" x14ac:dyDescent="0.25">
      <c r="A203" s="13"/>
      <c r="B203" s="14"/>
      <c r="C203" s="14"/>
      <c r="E203" s="13" t="s">
        <v>85</v>
      </c>
      <c r="F203" s="14" t="s">
        <v>80</v>
      </c>
    </row>
    <row r="204" spans="1:6" ht="15.75" x14ac:dyDescent="0.25">
      <c r="A204" s="40" t="s">
        <v>91</v>
      </c>
      <c r="B204" s="41"/>
      <c r="C204" s="42"/>
      <c r="E204" s="13" t="s">
        <v>69</v>
      </c>
      <c r="F204" s="18" t="s">
        <v>86</v>
      </c>
    </row>
    <row r="205" spans="1:6" ht="15.75" x14ac:dyDescent="0.25">
      <c r="A205" s="13" t="s">
        <v>140</v>
      </c>
      <c r="B205" s="14">
        <v>100</v>
      </c>
      <c r="C205" s="14"/>
      <c r="E205" s="13" t="s">
        <v>197</v>
      </c>
      <c r="F205" s="18" t="s">
        <v>132</v>
      </c>
    </row>
    <row r="206" spans="1:6" ht="15.75" x14ac:dyDescent="0.25">
      <c r="A206" s="13" t="s">
        <v>115</v>
      </c>
      <c r="B206" s="14">
        <v>50</v>
      </c>
      <c r="C206" s="14"/>
      <c r="E206" s="13"/>
      <c r="F206" s="14"/>
    </row>
    <row r="207" spans="1:6" ht="15.75" x14ac:dyDescent="0.25">
      <c r="A207" s="13" t="s">
        <v>255</v>
      </c>
      <c r="B207" s="14">
        <v>50</v>
      </c>
      <c r="C207" s="14"/>
      <c r="E207" s="13"/>
      <c r="F207" s="14"/>
    </row>
    <row r="208" spans="1:6" ht="15" customHeight="1" x14ac:dyDescent="0.25">
      <c r="A208" s="13"/>
      <c r="B208" s="14"/>
      <c r="C208" s="14"/>
      <c r="E208" s="13"/>
      <c r="F208" s="14"/>
    </row>
    <row r="209" spans="1:6" ht="15" customHeight="1" x14ac:dyDescent="0.25"/>
    <row r="211" spans="1:6" x14ac:dyDescent="0.25">
      <c r="A211" t="s">
        <v>87</v>
      </c>
      <c r="E211" t="s">
        <v>87</v>
      </c>
    </row>
    <row r="212" spans="1:6" ht="15" customHeight="1" x14ac:dyDescent="0.25"/>
    <row r="213" spans="1:6" ht="15" customHeight="1" x14ac:dyDescent="0.25">
      <c r="B213" s="30" t="s">
        <v>100</v>
      </c>
      <c r="C213" s="30"/>
      <c r="E213" s="31" t="s">
        <v>95</v>
      </c>
      <c r="F213" s="31"/>
    </row>
    <row r="214" spans="1:6" ht="15" customHeight="1" x14ac:dyDescent="0.3">
      <c r="A214" s="21" t="s">
        <v>256</v>
      </c>
      <c r="B214" s="32" t="s">
        <v>101</v>
      </c>
      <c r="C214" s="32"/>
      <c r="D214" s="20"/>
      <c r="E214" s="33" t="s">
        <v>257</v>
      </c>
      <c r="F214" s="33"/>
    </row>
    <row r="215" spans="1:6" ht="15" customHeight="1" x14ac:dyDescent="0.25">
      <c r="A215" s="21"/>
      <c r="B215" s="29"/>
      <c r="C215" s="29"/>
      <c r="E215" s="28"/>
      <c r="F215" s="28"/>
    </row>
    <row r="216" spans="1:6" ht="15" customHeight="1" x14ac:dyDescent="0.25">
      <c r="A216" s="34" t="s">
        <v>77</v>
      </c>
      <c r="B216" s="35"/>
      <c r="C216" s="36"/>
      <c r="E216" s="34" t="s">
        <v>78</v>
      </c>
      <c r="F216" s="36"/>
    </row>
    <row r="217" spans="1:6" ht="15" customHeight="1" x14ac:dyDescent="0.25">
      <c r="A217" s="37"/>
      <c r="B217" s="38"/>
      <c r="C217" s="39"/>
      <c r="E217" s="37"/>
      <c r="F217" s="39"/>
    </row>
    <row r="218" spans="1:6" ht="15" customHeight="1" x14ac:dyDescent="0.25">
      <c r="A218" s="16" t="s">
        <v>81</v>
      </c>
      <c r="B218" s="16" t="s">
        <v>82</v>
      </c>
      <c r="C218" s="16" t="s">
        <v>83</v>
      </c>
      <c r="E218" s="16" t="s">
        <v>81</v>
      </c>
      <c r="F218" s="16" t="s">
        <v>82</v>
      </c>
    </row>
    <row r="219" spans="1:6" ht="15" customHeight="1" x14ac:dyDescent="0.25">
      <c r="A219" s="40" t="s">
        <v>79</v>
      </c>
      <c r="B219" s="41"/>
      <c r="C219" s="42"/>
      <c r="E219" s="47" t="s">
        <v>79</v>
      </c>
      <c r="F219" s="49"/>
    </row>
    <row r="220" spans="1:6" ht="15" customHeight="1" x14ac:dyDescent="0.25">
      <c r="A220" s="17" t="s">
        <v>258</v>
      </c>
      <c r="B220" s="19">
        <v>150</v>
      </c>
      <c r="C220" s="23"/>
      <c r="E220" s="17" t="s">
        <v>259</v>
      </c>
      <c r="F220" s="19" t="s">
        <v>80</v>
      </c>
    </row>
    <row r="221" spans="1:6" ht="15" customHeight="1" x14ac:dyDescent="0.25">
      <c r="A221" s="13" t="s">
        <v>260</v>
      </c>
      <c r="B221" s="14" t="s">
        <v>261</v>
      </c>
      <c r="C221" s="14"/>
      <c r="E221" s="17" t="s">
        <v>262</v>
      </c>
      <c r="F221" s="19" t="s">
        <v>177</v>
      </c>
    </row>
    <row r="222" spans="1:6" ht="15" customHeight="1" x14ac:dyDescent="0.25">
      <c r="A222" s="17" t="s">
        <v>259</v>
      </c>
      <c r="B222" s="14">
        <v>250</v>
      </c>
      <c r="C222" s="22"/>
      <c r="E222" s="15" t="s">
        <v>263</v>
      </c>
      <c r="F222" s="14" t="s">
        <v>80</v>
      </c>
    </row>
    <row r="223" spans="1:6" ht="15" customHeight="1" x14ac:dyDescent="0.25">
      <c r="A223" s="17" t="s">
        <v>262</v>
      </c>
      <c r="B223" s="14" t="s">
        <v>178</v>
      </c>
      <c r="C223" s="22"/>
      <c r="E223" s="13" t="s">
        <v>69</v>
      </c>
      <c r="F223" s="18" t="s">
        <v>93</v>
      </c>
    </row>
    <row r="224" spans="1:6" ht="15" customHeight="1" x14ac:dyDescent="0.25">
      <c r="A224" s="15" t="s">
        <v>263</v>
      </c>
      <c r="B224" s="14">
        <v>200</v>
      </c>
      <c r="C224" s="22"/>
      <c r="E224" s="13"/>
      <c r="F224" s="18"/>
    </row>
    <row r="225" spans="1:6" ht="15" customHeight="1" x14ac:dyDescent="0.25">
      <c r="A225" s="13" t="s">
        <v>96</v>
      </c>
      <c r="B225" s="14">
        <v>200</v>
      </c>
      <c r="C225" s="22"/>
      <c r="E225" s="13"/>
      <c r="F225" s="14"/>
    </row>
    <row r="226" spans="1:6" ht="15" customHeight="1" x14ac:dyDescent="0.25">
      <c r="A226" s="13" t="s">
        <v>184</v>
      </c>
      <c r="B226" s="14">
        <v>110</v>
      </c>
      <c r="C226" s="22"/>
      <c r="E226" s="13"/>
      <c r="F226" s="14"/>
    </row>
    <row r="227" spans="1:6" ht="15" customHeight="1" x14ac:dyDescent="0.25">
      <c r="A227" s="13" t="s">
        <v>85</v>
      </c>
      <c r="B227" s="14">
        <v>200</v>
      </c>
      <c r="C227" s="22"/>
      <c r="E227" s="13"/>
      <c r="F227" s="14"/>
    </row>
    <row r="228" spans="1:6" ht="15.75" x14ac:dyDescent="0.25">
      <c r="A228" s="13" t="s">
        <v>88</v>
      </c>
      <c r="B228" s="14" t="s">
        <v>89</v>
      </c>
      <c r="C228" s="22"/>
      <c r="E228" s="13"/>
      <c r="F228" s="14"/>
    </row>
    <row r="229" spans="1:6" ht="15.75" x14ac:dyDescent="0.25">
      <c r="A229" s="13" t="s">
        <v>90</v>
      </c>
      <c r="B229" s="14">
        <v>200</v>
      </c>
      <c r="C229" s="22"/>
      <c r="E229" s="40" t="s">
        <v>84</v>
      </c>
      <c r="F229" s="42"/>
    </row>
    <row r="230" spans="1:6" ht="15.75" x14ac:dyDescent="0.25">
      <c r="A230" s="13" t="s">
        <v>59</v>
      </c>
      <c r="B230" s="14">
        <v>200</v>
      </c>
      <c r="C230" s="22"/>
      <c r="E230" s="13" t="s">
        <v>104</v>
      </c>
      <c r="F230" s="14" t="s">
        <v>97</v>
      </c>
    </row>
    <row r="231" spans="1:6" ht="15" customHeight="1" x14ac:dyDescent="0.25">
      <c r="A231" s="13" t="s">
        <v>69</v>
      </c>
      <c r="B231" s="14">
        <v>30</v>
      </c>
      <c r="C231" s="22"/>
      <c r="E231" s="13" t="s">
        <v>130</v>
      </c>
      <c r="F231" s="18" t="s">
        <v>132</v>
      </c>
    </row>
    <row r="232" spans="1:6" ht="15" customHeight="1" x14ac:dyDescent="0.25">
      <c r="A232" s="40" t="s">
        <v>91</v>
      </c>
      <c r="B232" s="41"/>
      <c r="C232" s="42"/>
      <c r="E232" s="13" t="s">
        <v>85</v>
      </c>
      <c r="F232" s="14" t="s">
        <v>80</v>
      </c>
    </row>
    <row r="233" spans="1:6" ht="15.75" x14ac:dyDescent="0.25">
      <c r="A233" s="13" t="s">
        <v>109</v>
      </c>
      <c r="B233" s="14">
        <v>75</v>
      </c>
      <c r="C233" s="22"/>
      <c r="E233" s="13" t="s">
        <v>69</v>
      </c>
      <c r="F233" s="18" t="s">
        <v>86</v>
      </c>
    </row>
    <row r="234" spans="1:6" ht="15.75" x14ac:dyDescent="0.25">
      <c r="A234" s="13" t="s">
        <v>122</v>
      </c>
      <c r="B234" s="14">
        <v>100</v>
      </c>
      <c r="C234" s="22"/>
      <c r="E234" s="13"/>
      <c r="F234" s="18"/>
    </row>
    <row r="235" spans="1:6" ht="15.75" x14ac:dyDescent="0.25">
      <c r="A235" s="13" t="s">
        <v>121</v>
      </c>
      <c r="B235" s="14">
        <v>75</v>
      </c>
      <c r="C235" s="22"/>
      <c r="E235" s="13"/>
      <c r="F235" s="14"/>
    </row>
    <row r="236" spans="1:6" ht="15" customHeight="1" x14ac:dyDescent="0.25">
      <c r="A236" s="13" t="s">
        <v>127</v>
      </c>
      <c r="B236" s="14">
        <v>50</v>
      </c>
      <c r="C236" s="14"/>
      <c r="E236" s="13"/>
      <c r="F236" s="14"/>
    </row>
    <row r="237" spans="1:6" ht="15" customHeight="1" x14ac:dyDescent="0.25"/>
    <row r="239" spans="1:6" x14ac:dyDescent="0.25">
      <c r="A239" t="s">
        <v>87</v>
      </c>
      <c r="E239" t="s">
        <v>87</v>
      </c>
    </row>
    <row r="242" spans="1:6" ht="15" customHeight="1" x14ac:dyDescent="0.25">
      <c r="B242" s="30" t="s">
        <v>100</v>
      </c>
      <c r="C242" s="30"/>
      <c r="E242" s="31" t="s">
        <v>95</v>
      </c>
      <c r="F242" s="31"/>
    </row>
    <row r="243" spans="1:6" ht="15" customHeight="1" x14ac:dyDescent="0.3">
      <c r="A243" s="21" t="s">
        <v>264</v>
      </c>
      <c r="B243" s="32" t="s">
        <v>101</v>
      </c>
      <c r="C243" s="32"/>
      <c r="D243" s="20"/>
      <c r="E243" s="33" t="s">
        <v>265</v>
      </c>
      <c r="F243" s="33"/>
    </row>
    <row r="244" spans="1:6" ht="15" customHeight="1" x14ac:dyDescent="0.25">
      <c r="A244" s="21"/>
      <c r="B244" s="29"/>
      <c r="C244" s="29"/>
      <c r="E244" s="28"/>
      <c r="F244" s="28"/>
    </row>
    <row r="245" spans="1:6" ht="15" customHeight="1" x14ac:dyDescent="0.25">
      <c r="A245" s="34" t="s">
        <v>77</v>
      </c>
      <c r="B245" s="35"/>
      <c r="C245" s="36"/>
      <c r="E245" s="50" t="s">
        <v>78</v>
      </c>
      <c r="F245" s="50"/>
    </row>
    <row r="246" spans="1:6" ht="15" customHeight="1" x14ac:dyDescent="0.25">
      <c r="A246" s="37"/>
      <c r="B246" s="38"/>
      <c r="C246" s="39"/>
      <c r="E246" s="50"/>
      <c r="F246" s="50"/>
    </row>
    <row r="247" spans="1:6" ht="15" customHeight="1" x14ac:dyDescent="0.25">
      <c r="A247" s="16" t="s">
        <v>81</v>
      </c>
      <c r="B247" s="16" t="s">
        <v>82</v>
      </c>
      <c r="C247" s="16" t="s">
        <v>83</v>
      </c>
      <c r="E247" s="16" t="s">
        <v>81</v>
      </c>
      <c r="F247" s="16" t="s">
        <v>82</v>
      </c>
    </row>
    <row r="248" spans="1:6" ht="15" customHeight="1" x14ac:dyDescent="0.25">
      <c r="A248" s="40" t="s">
        <v>79</v>
      </c>
      <c r="B248" s="41"/>
      <c r="C248" s="42"/>
      <c r="E248" s="43" t="s">
        <v>79</v>
      </c>
      <c r="F248" s="43"/>
    </row>
    <row r="249" spans="1:6" ht="15.75" x14ac:dyDescent="0.25">
      <c r="A249" s="17" t="s">
        <v>266</v>
      </c>
      <c r="B249" s="19">
        <v>150</v>
      </c>
      <c r="C249" s="23"/>
      <c r="E249" s="17" t="s">
        <v>173</v>
      </c>
      <c r="F249" s="19" t="s">
        <v>80</v>
      </c>
    </row>
    <row r="250" spans="1:6" ht="15.75" x14ac:dyDescent="0.25">
      <c r="A250" s="13" t="s">
        <v>194</v>
      </c>
      <c r="B250" s="14">
        <v>150</v>
      </c>
      <c r="C250" s="14"/>
      <c r="E250" s="17" t="s">
        <v>189</v>
      </c>
      <c r="F250" s="19" t="s">
        <v>80</v>
      </c>
    </row>
    <row r="251" spans="1:6" ht="15" customHeight="1" x14ac:dyDescent="0.25">
      <c r="A251" s="17" t="s">
        <v>173</v>
      </c>
      <c r="B251" s="14">
        <v>250</v>
      </c>
      <c r="C251" s="14"/>
      <c r="E251" s="13" t="s">
        <v>161</v>
      </c>
      <c r="F251" s="14" t="s">
        <v>80</v>
      </c>
    </row>
    <row r="252" spans="1:6" ht="15" customHeight="1" x14ac:dyDescent="0.25">
      <c r="A252" s="17" t="s">
        <v>189</v>
      </c>
      <c r="B252" s="14">
        <v>225</v>
      </c>
      <c r="C252" s="14"/>
      <c r="E252" s="13" t="s">
        <v>69</v>
      </c>
      <c r="F252" s="18" t="s">
        <v>93</v>
      </c>
    </row>
    <row r="253" spans="1:6" ht="15" customHeight="1" x14ac:dyDescent="0.25">
      <c r="A253" s="15" t="s">
        <v>103</v>
      </c>
      <c r="B253" s="14">
        <v>200</v>
      </c>
      <c r="C253" s="14"/>
      <c r="E253" s="13"/>
      <c r="F253" s="14"/>
    </row>
    <row r="254" spans="1:6" ht="15" customHeight="1" x14ac:dyDescent="0.25">
      <c r="A254" s="13" t="s">
        <v>155</v>
      </c>
      <c r="B254" s="14" t="s">
        <v>94</v>
      </c>
      <c r="C254" s="14"/>
      <c r="E254" s="15"/>
      <c r="F254" s="18"/>
    </row>
    <row r="255" spans="1:6" ht="15" customHeight="1" x14ac:dyDescent="0.25">
      <c r="A255" s="13" t="s">
        <v>161</v>
      </c>
      <c r="B255" s="14">
        <v>200</v>
      </c>
      <c r="C255" s="22"/>
      <c r="E255" s="13"/>
      <c r="F255" s="14"/>
    </row>
    <row r="256" spans="1:6" ht="15" customHeight="1" x14ac:dyDescent="0.25">
      <c r="A256" s="13" t="s">
        <v>88</v>
      </c>
      <c r="B256" s="14" t="s">
        <v>89</v>
      </c>
      <c r="C256" s="22"/>
      <c r="E256" s="13"/>
      <c r="F256" s="14"/>
    </row>
    <row r="257" spans="1:6" ht="15.75" x14ac:dyDescent="0.25">
      <c r="A257" s="13" t="s">
        <v>90</v>
      </c>
      <c r="B257" s="14">
        <v>200</v>
      </c>
      <c r="C257" s="22"/>
      <c r="E257" s="13"/>
      <c r="F257" s="14"/>
    </row>
    <row r="258" spans="1:6" ht="15" customHeight="1" x14ac:dyDescent="0.25">
      <c r="A258" s="13" t="s">
        <v>59</v>
      </c>
      <c r="B258" s="14">
        <v>200</v>
      </c>
      <c r="C258" s="22"/>
      <c r="E258" s="40" t="s">
        <v>84</v>
      </c>
      <c r="F258" s="42"/>
    </row>
    <row r="259" spans="1:6" ht="15" customHeight="1" x14ac:dyDescent="0.25">
      <c r="A259" s="13" t="s">
        <v>85</v>
      </c>
      <c r="B259" s="14">
        <v>200</v>
      </c>
      <c r="C259" s="22"/>
      <c r="E259" s="13" t="s">
        <v>96</v>
      </c>
      <c r="F259" s="14" t="s">
        <v>97</v>
      </c>
    </row>
    <row r="260" spans="1:6" ht="15.75" x14ac:dyDescent="0.25">
      <c r="A260" s="13" t="s">
        <v>69</v>
      </c>
      <c r="B260" s="14">
        <v>30</v>
      </c>
      <c r="C260" s="22"/>
      <c r="E260" s="13" t="s">
        <v>162</v>
      </c>
      <c r="F260" s="18" t="s">
        <v>114</v>
      </c>
    </row>
    <row r="261" spans="1:6" ht="15.75" x14ac:dyDescent="0.25">
      <c r="A261" s="40" t="s">
        <v>91</v>
      </c>
      <c r="B261" s="41"/>
      <c r="C261" s="42"/>
      <c r="E261" s="13" t="s">
        <v>85</v>
      </c>
      <c r="F261" s="14" t="s">
        <v>80</v>
      </c>
    </row>
    <row r="262" spans="1:6" ht="15.75" x14ac:dyDescent="0.25">
      <c r="A262" s="13" t="s">
        <v>124</v>
      </c>
      <c r="B262" s="14">
        <v>75</v>
      </c>
      <c r="C262" s="14"/>
      <c r="E262" s="13" t="s">
        <v>69</v>
      </c>
      <c r="F262" s="18" t="s">
        <v>86</v>
      </c>
    </row>
    <row r="263" spans="1:6" ht="15.75" x14ac:dyDescent="0.25">
      <c r="A263" s="13" t="s">
        <v>111</v>
      </c>
      <c r="B263" s="14">
        <v>120</v>
      </c>
      <c r="C263" s="14"/>
      <c r="E263" s="13"/>
      <c r="F263" s="14"/>
    </row>
    <row r="264" spans="1:6" ht="15.75" x14ac:dyDescent="0.25">
      <c r="A264" s="13" t="s">
        <v>267</v>
      </c>
      <c r="B264" s="14">
        <v>50</v>
      </c>
      <c r="C264" s="14"/>
      <c r="E264" s="13"/>
      <c r="F264" s="14"/>
    </row>
    <row r="265" spans="1:6" ht="15.75" x14ac:dyDescent="0.25">
      <c r="A265" s="13"/>
      <c r="B265" s="14"/>
      <c r="C265" s="14"/>
      <c r="E265" s="13"/>
      <c r="F265" s="14"/>
    </row>
    <row r="267" spans="1:6" ht="15" customHeight="1" x14ac:dyDescent="0.25"/>
    <row r="268" spans="1:6" ht="15" customHeight="1" x14ac:dyDescent="0.25">
      <c r="A268" t="s">
        <v>87</v>
      </c>
      <c r="E268" t="s">
        <v>87</v>
      </c>
    </row>
    <row r="269" spans="1:6" ht="15" customHeight="1" x14ac:dyDescent="0.25"/>
    <row r="270" spans="1:6" ht="15" customHeight="1" x14ac:dyDescent="0.25">
      <c r="B270" s="30" t="s">
        <v>100</v>
      </c>
      <c r="C270" s="30"/>
      <c r="E270" s="31" t="s">
        <v>95</v>
      </c>
      <c r="F270" s="31"/>
    </row>
    <row r="271" spans="1:6" ht="15" customHeight="1" x14ac:dyDescent="0.3">
      <c r="A271" s="21" t="s">
        <v>268</v>
      </c>
      <c r="B271" s="32" t="s">
        <v>101</v>
      </c>
      <c r="C271" s="32"/>
      <c r="D271" s="20"/>
      <c r="E271" s="33" t="s">
        <v>269</v>
      </c>
      <c r="F271" s="33"/>
    </row>
    <row r="272" spans="1:6" ht="15" customHeight="1" x14ac:dyDescent="0.25">
      <c r="A272" s="21"/>
      <c r="B272" s="29"/>
      <c r="C272" s="29"/>
      <c r="E272" s="28"/>
      <c r="F272" s="28"/>
    </row>
    <row r="273" spans="1:6" ht="15" customHeight="1" x14ac:dyDescent="0.25">
      <c r="A273" s="34" t="s">
        <v>77</v>
      </c>
      <c r="B273" s="35"/>
      <c r="C273" s="36"/>
      <c r="E273" s="50" t="s">
        <v>78</v>
      </c>
      <c r="F273" s="50"/>
    </row>
    <row r="274" spans="1:6" ht="15" customHeight="1" x14ac:dyDescent="0.25">
      <c r="A274" s="37"/>
      <c r="B274" s="38"/>
      <c r="C274" s="39"/>
      <c r="E274" s="50"/>
      <c r="F274" s="50"/>
    </row>
    <row r="275" spans="1:6" ht="15" customHeight="1" x14ac:dyDescent="0.25">
      <c r="A275" s="16" t="s">
        <v>81</v>
      </c>
      <c r="B275" s="16" t="s">
        <v>82</v>
      </c>
      <c r="C275" s="16" t="s">
        <v>83</v>
      </c>
      <c r="E275" s="16" t="s">
        <v>81</v>
      </c>
      <c r="F275" s="16" t="s">
        <v>82</v>
      </c>
    </row>
    <row r="276" spans="1:6" ht="15" customHeight="1" x14ac:dyDescent="0.25">
      <c r="A276" s="40" t="s">
        <v>79</v>
      </c>
      <c r="B276" s="41"/>
      <c r="C276" s="42"/>
      <c r="E276" s="43" t="s">
        <v>79</v>
      </c>
      <c r="F276" s="43"/>
    </row>
    <row r="277" spans="1:6" ht="15" customHeight="1" x14ac:dyDescent="0.25">
      <c r="A277" s="13" t="s">
        <v>154</v>
      </c>
      <c r="B277" s="14">
        <v>150</v>
      </c>
      <c r="C277" s="14"/>
      <c r="E277" s="17" t="s">
        <v>113</v>
      </c>
      <c r="F277" s="19" t="s">
        <v>203</v>
      </c>
    </row>
    <row r="278" spans="1:6" ht="15" customHeight="1" x14ac:dyDescent="0.25">
      <c r="A278" s="13" t="s">
        <v>134</v>
      </c>
      <c r="B278" s="14">
        <v>150</v>
      </c>
      <c r="C278" s="14"/>
      <c r="E278" s="17" t="s">
        <v>96</v>
      </c>
      <c r="F278" s="19" t="s">
        <v>97</v>
      </c>
    </row>
    <row r="279" spans="1:6" ht="15.75" x14ac:dyDescent="0.25">
      <c r="A279" s="17" t="s">
        <v>113</v>
      </c>
      <c r="B279" s="19">
        <v>250</v>
      </c>
      <c r="C279" s="19"/>
      <c r="E279" s="15" t="s">
        <v>156</v>
      </c>
      <c r="F279" s="18" t="s">
        <v>98</v>
      </c>
    </row>
    <row r="280" spans="1:6" ht="15" customHeight="1" x14ac:dyDescent="0.25">
      <c r="A280" s="17" t="s">
        <v>96</v>
      </c>
      <c r="B280" s="14">
        <v>200</v>
      </c>
      <c r="C280" s="14"/>
      <c r="E280" s="13" t="s">
        <v>110</v>
      </c>
      <c r="F280" s="14" t="s">
        <v>80</v>
      </c>
    </row>
    <row r="281" spans="1:6" ht="15" customHeight="1" x14ac:dyDescent="0.25">
      <c r="A281" s="15" t="s">
        <v>156</v>
      </c>
      <c r="B281" s="14" t="s">
        <v>151</v>
      </c>
      <c r="C281" s="14"/>
      <c r="E281" s="13" t="s">
        <v>69</v>
      </c>
      <c r="F281" s="18" t="s">
        <v>93</v>
      </c>
    </row>
    <row r="282" spans="1:6" ht="15" customHeight="1" x14ac:dyDescent="0.25">
      <c r="A282" s="13" t="s">
        <v>110</v>
      </c>
      <c r="B282" s="14">
        <v>200</v>
      </c>
      <c r="C282" s="14"/>
      <c r="E282" s="13"/>
      <c r="F282" s="14"/>
    </row>
    <row r="283" spans="1:6" ht="15" customHeight="1" x14ac:dyDescent="0.25">
      <c r="A283" s="13" t="s">
        <v>85</v>
      </c>
      <c r="B283" s="14">
        <v>200</v>
      </c>
      <c r="C283" s="22"/>
      <c r="E283" s="13"/>
      <c r="F283" s="14"/>
    </row>
    <row r="284" spans="1:6" ht="15" customHeight="1" x14ac:dyDescent="0.25">
      <c r="A284" s="13" t="s">
        <v>88</v>
      </c>
      <c r="B284" s="14" t="s">
        <v>89</v>
      </c>
      <c r="C284" s="22"/>
      <c r="E284" s="13"/>
      <c r="F284" s="14"/>
    </row>
    <row r="285" spans="1:6" ht="15" customHeight="1" x14ac:dyDescent="0.25">
      <c r="A285" s="13" t="s">
        <v>90</v>
      </c>
      <c r="B285" s="14">
        <v>200</v>
      </c>
      <c r="C285" s="22"/>
      <c r="E285" s="13"/>
      <c r="F285" s="14"/>
    </row>
    <row r="286" spans="1:6" ht="15" customHeight="1" x14ac:dyDescent="0.25">
      <c r="A286" s="13" t="s">
        <v>59</v>
      </c>
      <c r="B286" s="14">
        <v>200</v>
      </c>
      <c r="C286" s="22"/>
      <c r="E286" s="40" t="s">
        <v>84</v>
      </c>
      <c r="F286" s="42"/>
    </row>
    <row r="287" spans="1:6" ht="15" customHeight="1" x14ac:dyDescent="0.25">
      <c r="A287" s="13" t="s">
        <v>69</v>
      </c>
      <c r="B287" s="14">
        <v>30</v>
      </c>
      <c r="C287" s="14"/>
      <c r="E287" s="13" t="s">
        <v>270</v>
      </c>
      <c r="F287" s="14" t="s">
        <v>80</v>
      </c>
    </row>
    <row r="288" spans="1:6" ht="15" customHeight="1" x14ac:dyDescent="0.25">
      <c r="A288" s="13"/>
      <c r="B288" s="14"/>
      <c r="C288" s="14"/>
      <c r="E288" s="13" t="s">
        <v>85</v>
      </c>
      <c r="F288" s="14" t="s">
        <v>80</v>
      </c>
    </row>
    <row r="289" spans="1:6" ht="15.75" x14ac:dyDescent="0.25">
      <c r="A289" s="40" t="s">
        <v>91</v>
      </c>
      <c r="B289" s="41"/>
      <c r="C289" s="42"/>
      <c r="E289" s="13" t="s">
        <v>69</v>
      </c>
      <c r="F289" s="18" t="s">
        <v>86</v>
      </c>
    </row>
    <row r="290" spans="1:6" ht="15" customHeight="1" x14ac:dyDescent="0.25">
      <c r="A290" s="13" t="s">
        <v>141</v>
      </c>
      <c r="B290" s="14">
        <v>75</v>
      </c>
      <c r="C290" s="14"/>
      <c r="E290" s="13"/>
      <c r="F290" s="18"/>
    </row>
    <row r="291" spans="1:6" ht="15" customHeight="1" x14ac:dyDescent="0.25">
      <c r="A291" s="13" t="s">
        <v>146</v>
      </c>
      <c r="B291" s="14">
        <v>75</v>
      </c>
      <c r="C291" s="14"/>
      <c r="E291" s="13"/>
      <c r="F291" s="18"/>
    </row>
    <row r="292" spans="1:6" ht="15.75" x14ac:dyDescent="0.25">
      <c r="A292" s="13" t="s">
        <v>142</v>
      </c>
      <c r="B292" s="14">
        <v>75</v>
      </c>
      <c r="C292" s="14"/>
      <c r="E292" s="13"/>
      <c r="F292" s="14"/>
    </row>
    <row r="293" spans="1:6" ht="15.75" x14ac:dyDescent="0.25">
      <c r="A293" s="13" t="s">
        <v>105</v>
      </c>
      <c r="B293" s="14">
        <v>75</v>
      </c>
      <c r="C293" s="14"/>
      <c r="E293" s="13"/>
      <c r="F293" s="14"/>
    </row>
    <row r="296" spans="1:6" x14ac:dyDescent="0.25">
      <c r="A296" t="s">
        <v>87</v>
      </c>
      <c r="E296" t="s">
        <v>87</v>
      </c>
    </row>
    <row r="297" spans="1:6" ht="15" customHeight="1" x14ac:dyDescent="0.25"/>
    <row r="298" spans="1:6" ht="15" customHeight="1" x14ac:dyDescent="0.25"/>
    <row r="299" spans="1:6" ht="15" customHeight="1" x14ac:dyDescent="0.25"/>
    <row r="300" spans="1:6" ht="15" customHeight="1" x14ac:dyDescent="0.25">
      <c r="B300" s="30" t="s">
        <v>100</v>
      </c>
      <c r="C300" s="30"/>
      <c r="E300" s="31" t="s">
        <v>95</v>
      </c>
      <c r="F300" s="31"/>
    </row>
    <row r="301" spans="1:6" ht="15" customHeight="1" x14ac:dyDescent="0.3">
      <c r="A301" s="21" t="s">
        <v>271</v>
      </c>
      <c r="B301" s="32" t="s">
        <v>101</v>
      </c>
      <c r="C301" s="32"/>
      <c r="D301" s="20"/>
      <c r="E301" s="33" t="s">
        <v>272</v>
      </c>
      <c r="F301" s="33"/>
    </row>
    <row r="302" spans="1:6" ht="15" customHeight="1" x14ac:dyDescent="0.25">
      <c r="A302" s="21"/>
      <c r="B302" s="29"/>
      <c r="C302" s="29"/>
      <c r="E302" s="28"/>
      <c r="F302" s="28"/>
    </row>
    <row r="303" spans="1:6" ht="15" customHeight="1" x14ac:dyDescent="0.25">
      <c r="A303" s="34" t="s">
        <v>77</v>
      </c>
      <c r="B303" s="35"/>
      <c r="C303" s="36"/>
      <c r="E303" s="50" t="s">
        <v>78</v>
      </c>
      <c r="F303" s="50"/>
    </row>
    <row r="304" spans="1:6" ht="15" customHeight="1" x14ac:dyDescent="0.25">
      <c r="A304" s="37"/>
      <c r="B304" s="38"/>
      <c r="C304" s="39"/>
      <c r="E304" s="50"/>
      <c r="F304" s="50"/>
    </row>
    <row r="305" spans="1:6" ht="15" customHeight="1" x14ac:dyDescent="0.25">
      <c r="A305" s="16" t="s">
        <v>81</v>
      </c>
      <c r="B305" s="16" t="s">
        <v>82</v>
      </c>
      <c r="C305" s="16" t="s">
        <v>83</v>
      </c>
      <c r="E305" s="16" t="s">
        <v>81</v>
      </c>
      <c r="F305" s="16" t="s">
        <v>82</v>
      </c>
    </row>
    <row r="306" spans="1:6" ht="15" customHeight="1" x14ac:dyDescent="0.25">
      <c r="A306" s="40" t="s">
        <v>79</v>
      </c>
      <c r="B306" s="41"/>
      <c r="C306" s="42"/>
      <c r="E306" s="43" t="s">
        <v>79</v>
      </c>
      <c r="F306" s="43"/>
    </row>
    <row r="307" spans="1:6" ht="15" customHeight="1" x14ac:dyDescent="0.25">
      <c r="A307" s="17" t="s">
        <v>273</v>
      </c>
      <c r="B307" s="19">
        <v>150</v>
      </c>
      <c r="C307" s="19"/>
      <c r="E307" s="52" t="s">
        <v>198</v>
      </c>
      <c r="F307" s="53" t="s">
        <v>80</v>
      </c>
    </row>
    <row r="308" spans="1:6" ht="15" customHeight="1" x14ac:dyDescent="0.25">
      <c r="A308" s="52" t="s">
        <v>198</v>
      </c>
      <c r="B308" s="14">
        <v>250</v>
      </c>
      <c r="C308" s="22"/>
      <c r="E308" s="17" t="s">
        <v>104</v>
      </c>
      <c r="F308" s="19" t="s">
        <v>97</v>
      </c>
    </row>
    <row r="309" spans="1:6" ht="15" customHeight="1" x14ac:dyDescent="0.25">
      <c r="A309" s="17" t="s">
        <v>104</v>
      </c>
      <c r="B309" s="14">
        <v>200</v>
      </c>
      <c r="C309" s="22"/>
      <c r="E309" s="15" t="s">
        <v>175</v>
      </c>
      <c r="F309" s="14" t="s">
        <v>98</v>
      </c>
    </row>
    <row r="310" spans="1:6" ht="15" customHeight="1" x14ac:dyDescent="0.25">
      <c r="A310" s="15" t="s">
        <v>175</v>
      </c>
      <c r="B310" s="14" t="s">
        <v>94</v>
      </c>
      <c r="C310" s="22"/>
      <c r="E310" s="13" t="s">
        <v>274</v>
      </c>
      <c r="F310" s="14" t="s">
        <v>80</v>
      </c>
    </row>
    <row r="311" spans="1:6" ht="15" customHeight="1" x14ac:dyDescent="0.25">
      <c r="A311" s="13" t="s">
        <v>274</v>
      </c>
      <c r="B311" s="14">
        <v>200</v>
      </c>
      <c r="C311" s="22"/>
      <c r="E311" s="13" t="s">
        <v>69</v>
      </c>
      <c r="F311" s="18" t="s">
        <v>93</v>
      </c>
    </row>
    <row r="312" spans="1:6" ht="15.75" x14ac:dyDescent="0.25">
      <c r="A312" s="13" t="s">
        <v>85</v>
      </c>
      <c r="B312" s="14">
        <v>200</v>
      </c>
      <c r="C312" s="22"/>
      <c r="E312" s="13"/>
      <c r="F312" s="14"/>
    </row>
    <row r="313" spans="1:6" ht="15" customHeight="1" x14ac:dyDescent="0.25">
      <c r="A313" s="13" t="s">
        <v>88</v>
      </c>
      <c r="B313" s="14" t="s">
        <v>89</v>
      </c>
      <c r="C313" s="22"/>
      <c r="E313" s="13"/>
      <c r="F313" s="14"/>
    </row>
    <row r="314" spans="1:6" ht="15" customHeight="1" x14ac:dyDescent="0.25">
      <c r="A314" s="13" t="s">
        <v>90</v>
      </c>
      <c r="B314" s="14">
        <v>200</v>
      </c>
      <c r="C314" s="22"/>
      <c r="E314" s="13"/>
      <c r="F314" s="14"/>
    </row>
    <row r="315" spans="1:6" ht="15" customHeight="1" x14ac:dyDescent="0.25">
      <c r="A315" s="13" t="s">
        <v>59</v>
      </c>
      <c r="B315" s="14">
        <v>200</v>
      </c>
      <c r="C315" s="22"/>
      <c r="E315" s="13"/>
      <c r="F315" s="14"/>
    </row>
    <row r="316" spans="1:6" ht="15" customHeight="1" x14ac:dyDescent="0.25">
      <c r="A316" s="13" t="s">
        <v>275</v>
      </c>
      <c r="B316" s="14" t="s">
        <v>160</v>
      </c>
      <c r="C316" s="14"/>
      <c r="E316" s="40" t="s">
        <v>84</v>
      </c>
      <c r="F316" s="42"/>
    </row>
    <row r="317" spans="1:6" ht="15" customHeight="1" x14ac:dyDescent="0.25">
      <c r="A317" s="13" t="s">
        <v>69</v>
      </c>
      <c r="B317" s="14">
        <v>30</v>
      </c>
      <c r="C317" s="22"/>
      <c r="E317" s="13" t="s">
        <v>276</v>
      </c>
      <c r="F317" s="14" t="s">
        <v>277</v>
      </c>
    </row>
    <row r="318" spans="1:6" ht="15" customHeight="1" x14ac:dyDescent="0.25">
      <c r="A318" s="13"/>
      <c r="B318" s="14"/>
      <c r="C318" s="14"/>
      <c r="E318" s="13" t="s">
        <v>85</v>
      </c>
      <c r="F318" s="14" t="s">
        <v>80</v>
      </c>
    </row>
    <row r="319" spans="1:6" ht="15" customHeight="1" x14ac:dyDescent="0.25">
      <c r="A319" s="40" t="s">
        <v>91</v>
      </c>
      <c r="B319" s="41"/>
      <c r="C319" s="42"/>
      <c r="E319" s="13" t="s">
        <v>69</v>
      </c>
      <c r="F319" s="18" t="s">
        <v>86</v>
      </c>
    </row>
    <row r="320" spans="1:6" ht="15" customHeight="1" x14ac:dyDescent="0.25">
      <c r="A320" s="13" t="s">
        <v>206</v>
      </c>
      <c r="B320" s="14">
        <v>90</v>
      </c>
      <c r="C320" s="14"/>
      <c r="E320" s="13"/>
      <c r="F320" s="18"/>
    </row>
    <row r="321" spans="1:6" ht="15.75" x14ac:dyDescent="0.25">
      <c r="A321" s="13" t="s">
        <v>166</v>
      </c>
      <c r="B321" s="14">
        <v>75</v>
      </c>
      <c r="C321" s="14"/>
      <c r="E321" s="13"/>
      <c r="F321" s="14"/>
    </row>
    <row r="322" spans="1:6" ht="15.75" x14ac:dyDescent="0.25">
      <c r="A322" s="13" t="s">
        <v>139</v>
      </c>
      <c r="B322" s="14">
        <v>75</v>
      </c>
      <c r="C322" s="14"/>
      <c r="E322" s="13"/>
      <c r="F322" s="14"/>
    </row>
    <row r="323" spans="1:6" ht="15.75" x14ac:dyDescent="0.25">
      <c r="A323" s="13" t="s">
        <v>112</v>
      </c>
      <c r="B323" s="14">
        <v>75</v>
      </c>
      <c r="C323" s="14"/>
      <c r="E323" s="13"/>
      <c r="F323" s="14"/>
    </row>
    <row r="326" spans="1:6" ht="15" customHeight="1" x14ac:dyDescent="0.25">
      <c r="A326" t="s">
        <v>87</v>
      </c>
      <c r="E326" t="s">
        <v>87</v>
      </c>
    </row>
    <row r="327" spans="1:6" ht="15" customHeight="1" x14ac:dyDescent="0.25"/>
    <row r="328" spans="1:6" ht="15" customHeight="1" x14ac:dyDescent="0.25"/>
    <row r="329" spans="1:6" ht="15" customHeight="1" x14ac:dyDescent="0.25">
      <c r="B329" s="30" t="s">
        <v>100</v>
      </c>
      <c r="C329" s="30"/>
      <c r="E329" s="31" t="s">
        <v>95</v>
      </c>
      <c r="F329" s="31"/>
    </row>
    <row r="330" spans="1:6" ht="15" customHeight="1" x14ac:dyDescent="0.3">
      <c r="A330" s="21" t="s">
        <v>278</v>
      </c>
      <c r="B330" s="32" t="s">
        <v>106</v>
      </c>
      <c r="C330" s="32"/>
      <c r="E330" s="33" t="s">
        <v>279</v>
      </c>
      <c r="F330" s="33"/>
    </row>
    <row r="331" spans="1:6" ht="15" customHeight="1" x14ac:dyDescent="0.25">
      <c r="A331" s="21"/>
      <c r="B331" s="29"/>
      <c r="C331" s="29"/>
      <c r="D331" s="20"/>
      <c r="E331" s="25"/>
      <c r="F331" s="25"/>
    </row>
    <row r="332" spans="1:6" x14ac:dyDescent="0.25">
      <c r="A332" s="34" t="s">
        <v>102</v>
      </c>
      <c r="B332" s="35"/>
      <c r="C332" s="36"/>
      <c r="E332" s="34" t="s">
        <v>78</v>
      </c>
      <c r="F332" s="36"/>
    </row>
    <row r="333" spans="1:6" x14ac:dyDescent="0.25">
      <c r="A333" s="37"/>
      <c r="B333" s="38"/>
      <c r="C333" s="39"/>
      <c r="E333" s="37"/>
      <c r="F333" s="39"/>
    </row>
    <row r="334" spans="1:6" ht="15" customHeight="1" x14ac:dyDescent="0.25">
      <c r="A334" s="16" t="s">
        <v>81</v>
      </c>
      <c r="B334" s="16" t="s">
        <v>82</v>
      </c>
      <c r="C334" s="16"/>
      <c r="E334" s="16" t="s">
        <v>81</v>
      </c>
      <c r="F334" s="16" t="s">
        <v>82</v>
      </c>
    </row>
    <row r="335" spans="1:6" ht="15" customHeight="1" x14ac:dyDescent="0.25">
      <c r="A335" s="40" t="s">
        <v>79</v>
      </c>
      <c r="B335" s="41"/>
      <c r="C335" s="42"/>
      <c r="E335" s="43" t="s">
        <v>79</v>
      </c>
      <c r="F335" s="43"/>
    </row>
    <row r="336" spans="1:6" ht="15" customHeight="1" x14ac:dyDescent="0.25">
      <c r="A336" s="17" t="s">
        <v>148</v>
      </c>
      <c r="B336" s="19" t="s">
        <v>80</v>
      </c>
      <c r="C336" s="19"/>
      <c r="E336" s="52" t="s">
        <v>280</v>
      </c>
      <c r="F336" s="53" t="s">
        <v>188</v>
      </c>
    </row>
    <row r="337" spans="1:6" ht="15.75" x14ac:dyDescent="0.25">
      <c r="A337" s="15" t="s">
        <v>281</v>
      </c>
      <c r="B337" s="14" t="s">
        <v>80</v>
      </c>
      <c r="C337" s="14"/>
      <c r="E337" s="17" t="s">
        <v>99</v>
      </c>
      <c r="F337" s="19" t="s">
        <v>97</v>
      </c>
    </row>
    <row r="338" spans="1:6" ht="15" customHeight="1" x14ac:dyDescent="0.25">
      <c r="A338" s="15" t="s">
        <v>59</v>
      </c>
      <c r="B338" s="14" t="s">
        <v>97</v>
      </c>
      <c r="C338" s="14"/>
      <c r="E338" s="15" t="s">
        <v>126</v>
      </c>
      <c r="F338" s="14" t="s">
        <v>108</v>
      </c>
    </row>
    <row r="339" spans="1:6" ht="15" customHeight="1" x14ac:dyDescent="0.25">
      <c r="A339" s="13" t="s">
        <v>69</v>
      </c>
      <c r="B339" s="18" t="s">
        <v>93</v>
      </c>
      <c r="C339" s="14"/>
      <c r="E339" s="13" t="s">
        <v>59</v>
      </c>
      <c r="F339" s="14" t="s">
        <v>97</v>
      </c>
    </row>
    <row r="340" spans="1:6" ht="15" customHeight="1" x14ac:dyDescent="0.25">
      <c r="A340" s="13"/>
      <c r="B340" s="14"/>
      <c r="C340" s="14"/>
      <c r="E340" s="13" t="s">
        <v>69</v>
      </c>
      <c r="F340" s="18" t="s">
        <v>93</v>
      </c>
    </row>
    <row r="341" spans="1:6" ht="15" customHeight="1" x14ac:dyDescent="0.25">
      <c r="A341" s="13"/>
      <c r="B341" s="14"/>
      <c r="C341" s="14"/>
      <c r="E341" s="13"/>
      <c r="F341" s="14"/>
    </row>
    <row r="342" spans="1:6" ht="15" customHeight="1" x14ac:dyDescent="0.25">
      <c r="A342" s="15"/>
      <c r="B342" s="14"/>
      <c r="C342" s="14"/>
      <c r="E342" s="13"/>
      <c r="F342" s="14"/>
    </row>
    <row r="343" spans="1:6" ht="15" customHeight="1" x14ac:dyDescent="0.25">
      <c r="A343" s="13"/>
      <c r="B343" s="14"/>
      <c r="C343" s="14"/>
      <c r="E343" s="13"/>
      <c r="F343" s="14"/>
    </row>
    <row r="344" spans="1:6" ht="15" customHeight="1" x14ac:dyDescent="0.25">
      <c r="A344" s="13"/>
      <c r="B344" s="14"/>
      <c r="C344" s="14"/>
      <c r="E344" s="13"/>
      <c r="F344" s="14"/>
    </row>
    <row r="345" spans="1:6" ht="15" customHeight="1" x14ac:dyDescent="0.25">
      <c r="A345" s="13"/>
      <c r="B345" s="14"/>
      <c r="C345" s="14"/>
      <c r="E345" s="40" t="s">
        <v>84</v>
      </c>
      <c r="F345" s="42"/>
    </row>
    <row r="346" spans="1:6" ht="15.75" x14ac:dyDescent="0.25">
      <c r="A346" s="40" t="s">
        <v>84</v>
      </c>
      <c r="B346" s="41"/>
      <c r="C346" s="42"/>
      <c r="E346" s="13" t="s">
        <v>282</v>
      </c>
      <c r="F346" s="14" t="s">
        <v>80</v>
      </c>
    </row>
    <row r="347" spans="1:6" ht="15" customHeight="1" x14ac:dyDescent="0.25">
      <c r="A347" s="15" t="s">
        <v>283</v>
      </c>
      <c r="B347" s="14" t="s">
        <v>107</v>
      </c>
      <c r="C347" s="14"/>
      <c r="E347" s="13" t="s">
        <v>85</v>
      </c>
      <c r="F347" s="14" t="s">
        <v>80</v>
      </c>
    </row>
    <row r="348" spans="1:6" ht="15" customHeight="1" x14ac:dyDescent="0.25">
      <c r="A348" s="13" t="s">
        <v>85</v>
      </c>
      <c r="B348" s="14" t="s">
        <v>80</v>
      </c>
      <c r="C348" s="14"/>
      <c r="E348" s="13" t="s">
        <v>69</v>
      </c>
      <c r="F348" s="18" t="s">
        <v>86</v>
      </c>
    </row>
    <row r="349" spans="1:6" ht="15" customHeight="1" x14ac:dyDescent="0.25">
      <c r="A349" s="13" t="s">
        <v>69</v>
      </c>
      <c r="B349" s="18" t="s">
        <v>86</v>
      </c>
      <c r="C349" s="14"/>
      <c r="E349" s="13"/>
      <c r="F349" s="14"/>
    </row>
    <row r="350" spans="1:6" ht="15" customHeight="1" x14ac:dyDescent="0.25">
      <c r="A350" s="13"/>
      <c r="B350" s="14"/>
      <c r="C350" s="14"/>
      <c r="E350" s="13"/>
      <c r="F350" s="14"/>
    </row>
    <row r="351" spans="1:6" ht="15.75" x14ac:dyDescent="0.25">
      <c r="A351" s="13"/>
      <c r="B351" s="18"/>
      <c r="C351" s="14"/>
      <c r="E351" s="13"/>
      <c r="F351" s="14"/>
    </row>
    <row r="352" spans="1:6" ht="15.75" x14ac:dyDescent="0.25">
      <c r="A352" s="13"/>
      <c r="B352" s="14"/>
      <c r="C352" s="14"/>
      <c r="E352" s="13"/>
      <c r="F352" s="14"/>
    </row>
    <row r="353" spans="1:6" ht="15.75" x14ac:dyDescent="0.25">
      <c r="A353" s="13"/>
      <c r="B353" s="14"/>
      <c r="C353" s="14"/>
      <c r="E353" s="13"/>
      <c r="F353" s="14"/>
    </row>
    <row r="356" spans="1:6" ht="15" customHeight="1" x14ac:dyDescent="0.25">
      <c r="A356" t="s">
        <v>87</v>
      </c>
      <c r="E356" t="s">
        <v>87</v>
      </c>
    </row>
    <row r="357" spans="1:6" ht="15" customHeight="1" x14ac:dyDescent="0.25"/>
    <row r="358" spans="1:6" ht="15" customHeight="1" x14ac:dyDescent="0.25"/>
    <row r="359" spans="1:6" ht="15" customHeight="1" x14ac:dyDescent="0.25"/>
    <row r="360" spans="1:6" ht="15" customHeight="1" x14ac:dyDescent="0.25"/>
    <row r="361" spans="1:6" ht="15" customHeight="1" x14ac:dyDescent="0.25"/>
    <row r="362" spans="1:6" x14ac:dyDescent="0.25">
      <c r="B362" s="30" t="s">
        <v>100</v>
      </c>
      <c r="C362" s="30"/>
      <c r="E362" s="31" t="s">
        <v>95</v>
      </c>
      <c r="F362" s="31"/>
    </row>
    <row r="363" spans="1:6" ht="15" customHeight="1" x14ac:dyDescent="0.3">
      <c r="A363" s="21" t="s">
        <v>284</v>
      </c>
      <c r="B363" s="32" t="s">
        <v>101</v>
      </c>
      <c r="C363" s="32"/>
      <c r="D363" s="20"/>
      <c r="E363" s="33" t="s">
        <v>285</v>
      </c>
      <c r="F363" s="33"/>
    </row>
    <row r="364" spans="1:6" ht="15" customHeight="1" x14ac:dyDescent="0.25">
      <c r="A364" s="21"/>
      <c r="B364" s="29"/>
      <c r="C364" s="29"/>
      <c r="E364" s="28"/>
      <c r="F364" s="28"/>
    </row>
    <row r="365" spans="1:6" ht="15" customHeight="1" x14ac:dyDescent="0.25">
      <c r="A365" s="34" t="s">
        <v>77</v>
      </c>
      <c r="B365" s="35"/>
      <c r="C365" s="36"/>
      <c r="E365" s="34" t="s">
        <v>78</v>
      </c>
      <c r="F365" s="36"/>
    </row>
    <row r="366" spans="1:6" x14ac:dyDescent="0.25">
      <c r="A366" s="37"/>
      <c r="B366" s="38"/>
      <c r="C366" s="39"/>
      <c r="E366" s="37"/>
      <c r="F366" s="39"/>
    </row>
    <row r="367" spans="1:6" ht="15" customHeight="1" x14ac:dyDescent="0.25">
      <c r="A367" s="16" t="s">
        <v>81</v>
      </c>
      <c r="B367" s="16" t="s">
        <v>82</v>
      </c>
      <c r="C367" s="16" t="s">
        <v>83</v>
      </c>
      <c r="E367" s="16" t="s">
        <v>81</v>
      </c>
      <c r="F367" s="16" t="s">
        <v>82</v>
      </c>
    </row>
    <row r="368" spans="1:6" ht="15" customHeight="1" x14ac:dyDescent="0.25">
      <c r="A368" s="40" t="s">
        <v>79</v>
      </c>
      <c r="B368" s="41"/>
      <c r="C368" s="42"/>
      <c r="E368" s="47" t="s">
        <v>79</v>
      </c>
      <c r="F368" s="49"/>
    </row>
    <row r="369" spans="1:6" ht="15" customHeight="1" x14ac:dyDescent="0.25">
      <c r="A369" s="17" t="s">
        <v>286</v>
      </c>
      <c r="B369" s="19">
        <v>150</v>
      </c>
      <c r="C369" s="19"/>
      <c r="E369" s="7" t="s">
        <v>92</v>
      </c>
      <c r="F369" s="24" t="s">
        <v>80</v>
      </c>
    </row>
    <row r="370" spans="1:6" ht="15" customHeight="1" x14ac:dyDescent="0.25">
      <c r="A370" s="7" t="s">
        <v>92</v>
      </c>
      <c r="B370" s="14">
        <v>250</v>
      </c>
      <c r="C370" s="14"/>
      <c r="E370" s="17" t="s">
        <v>99</v>
      </c>
      <c r="F370" s="19" t="s">
        <v>97</v>
      </c>
    </row>
    <row r="371" spans="1:6" ht="15" customHeight="1" x14ac:dyDescent="0.25">
      <c r="A371" s="17" t="s">
        <v>99</v>
      </c>
      <c r="B371" s="14">
        <v>200</v>
      </c>
      <c r="C371" s="14"/>
      <c r="E371" s="15" t="s">
        <v>287</v>
      </c>
      <c r="F371" s="14" t="s">
        <v>98</v>
      </c>
    </row>
    <row r="372" spans="1:6" ht="15" customHeight="1" x14ac:dyDescent="0.25">
      <c r="A372" s="15" t="s">
        <v>287</v>
      </c>
      <c r="B372" s="14" t="s">
        <v>94</v>
      </c>
      <c r="C372" s="14"/>
      <c r="E372" s="13" t="s">
        <v>24</v>
      </c>
      <c r="F372" s="14" t="s">
        <v>80</v>
      </c>
    </row>
    <row r="373" spans="1:6" ht="15" customHeight="1" x14ac:dyDescent="0.25">
      <c r="A373" s="13" t="s">
        <v>174</v>
      </c>
      <c r="B373" s="14">
        <v>100</v>
      </c>
      <c r="C373" s="14"/>
      <c r="E373" s="13" t="s">
        <v>69</v>
      </c>
      <c r="F373" s="18" t="s">
        <v>93</v>
      </c>
    </row>
    <row r="374" spans="1:6" ht="15" customHeight="1" x14ac:dyDescent="0.25">
      <c r="A374" s="13" t="s">
        <v>24</v>
      </c>
      <c r="B374" s="14">
        <v>200</v>
      </c>
      <c r="C374" s="14"/>
      <c r="E374" s="13"/>
      <c r="F374" s="14"/>
    </row>
    <row r="375" spans="1:6" ht="15" customHeight="1" x14ac:dyDescent="0.25">
      <c r="A375" s="13" t="s">
        <v>85</v>
      </c>
      <c r="B375" s="14">
        <v>200</v>
      </c>
      <c r="C375" s="22"/>
      <c r="E375" s="13"/>
      <c r="F375" s="14"/>
    </row>
    <row r="376" spans="1:6" ht="15" customHeight="1" x14ac:dyDescent="0.25">
      <c r="A376" s="13" t="s">
        <v>88</v>
      </c>
      <c r="B376" s="14" t="s">
        <v>89</v>
      </c>
      <c r="C376" s="22"/>
      <c r="E376" s="13"/>
      <c r="F376" s="14"/>
    </row>
    <row r="377" spans="1:6" ht="15" customHeight="1" x14ac:dyDescent="0.25">
      <c r="A377" s="13" t="s">
        <v>90</v>
      </c>
      <c r="B377" s="14">
        <v>200</v>
      </c>
      <c r="C377" s="22"/>
      <c r="E377" s="13"/>
      <c r="F377" s="14"/>
    </row>
    <row r="378" spans="1:6" ht="15" customHeight="1" x14ac:dyDescent="0.25">
      <c r="A378" s="13" t="s">
        <v>59</v>
      </c>
      <c r="B378" s="14">
        <v>200</v>
      </c>
      <c r="C378" s="22"/>
      <c r="E378" s="40" t="s">
        <v>84</v>
      </c>
      <c r="F378" s="42"/>
    </row>
    <row r="379" spans="1:6" ht="15" customHeight="1" x14ac:dyDescent="0.25">
      <c r="A379" s="13" t="s">
        <v>69</v>
      </c>
      <c r="B379" s="14">
        <v>30</v>
      </c>
      <c r="C379" s="22"/>
      <c r="E379" s="13" t="s">
        <v>288</v>
      </c>
      <c r="F379" s="14" t="s">
        <v>97</v>
      </c>
    </row>
    <row r="380" spans="1:6" ht="15" customHeight="1" x14ac:dyDescent="0.25">
      <c r="A380" s="13"/>
      <c r="B380" s="14"/>
      <c r="C380" s="14"/>
      <c r="E380" s="13" t="s">
        <v>172</v>
      </c>
      <c r="F380" s="18" t="s">
        <v>132</v>
      </c>
    </row>
    <row r="381" spans="1:6" ht="15" customHeight="1" x14ac:dyDescent="0.25">
      <c r="A381" s="40" t="s">
        <v>91</v>
      </c>
      <c r="B381" s="41"/>
      <c r="C381" s="42"/>
      <c r="E381" s="13" t="s">
        <v>85</v>
      </c>
      <c r="F381" s="14" t="s">
        <v>80</v>
      </c>
    </row>
    <row r="382" spans="1:6" ht="15" customHeight="1" x14ac:dyDescent="0.25">
      <c r="A382" s="13" t="s">
        <v>242</v>
      </c>
      <c r="B382" s="14">
        <v>75</v>
      </c>
      <c r="C382" s="14"/>
      <c r="E382" s="13" t="s">
        <v>69</v>
      </c>
      <c r="F382" s="18" t="s">
        <v>86</v>
      </c>
    </row>
    <row r="383" spans="1:6" ht="15.75" x14ac:dyDescent="0.25">
      <c r="A383" s="13" t="s">
        <v>121</v>
      </c>
      <c r="B383" s="14">
        <v>75</v>
      </c>
      <c r="C383" s="14"/>
      <c r="E383" s="13"/>
      <c r="F383" s="14"/>
    </row>
    <row r="384" spans="1:6" ht="15.75" x14ac:dyDescent="0.25">
      <c r="A384" s="13" t="s">
        <v>289</v>
      </c>
      <c r="B384" s="14">
        <v>50</v>
      </c>
      <c r="C384" s="14"/>
      <c r="E384" s="13"/>
      <c r="F384" s="14"/>
    </row>
    <row r="385" spans="1:6" ht="15.75" x14ac:dyDescent="0.25">
      <c r="A385" s="13" t="s">
        <v>131</v>
      </c>
      <c r="B385" s="14">
        <v>70</v>
      </c>
      <c r="C385" s="14"/>
      <c r="E385" s="13"/>
      <c r="F385" s="14"/>
    </row>
    <row r="386" spans="1:6" ht="15" customHeight="1" x14ac:dyDescent="0.25"/>
    <row r="387" spans="1:6" ht="15" customHeight="1" x14ac:dyDescent="0.25"/>
    <row r="388" spans="1:6" ht="15" customHeight="1" x14ac:dyDescent="0.25">
      <c r="A388" t="s">
        <v>87</v>
      </c>
      <c r="E388" t="s">
        <v>87</v>
      </c>
    </row>
    <row r="389" spans="1:6" ht="15" customHeight="1" x14ac:dyDescent="0.25"/>
    <row r="390" spans="1:6" ht="15" customHeight="1" x14ac:dyDescent="0.25">
      <c r="A390" s="31" t="s">
        <v>137</v>
      </c>
      <c r="B390" s="31"/>
      <c r="C390" s="31"/>
      <c r="E390" s="31" t="s">
        <v>95</v>
      </c>
      <c r="F390" s="31"/>
    </row>
    <row r="391" spans="1:6" ht="15" customHeight="1" x14ac:dyDescent="0.3">
      <c r="A391" s="33" t="s">
        <v>290</v>
      </c>
      <c r="B391" s="33"/>
      <c r="C391" s="33"/>
      <c r="D391" s="20"/>
      <c r="E391" s="33" t="s">
        <v>291</v>
      </c>
      <c r="F391" s="33"/>
    </row>
    <row r="392" spans="1:6" x14ac:dyDescent="0.25">
      <c r="A392" s="25"/>
      <c r="B392" s="25"/>
      <c r="C392" s="25"/>
      <c r="E392" s="25"/>
      <c r="F392" s="25"/>
    </row>
    <row r="393" spans="1:6" x14ac:dyDescent="0.25">
      <c r="A393" s="44" t="s">
        <v>143</v>
      </c>
      <c r="B393" s="45"/>
      <c r="C393" s="46"/>
      <c r="D393" s="1"/>
      <c r="E393" s="44" t="s">
        <v>102</v>
      </c>
      <c r="F393" s="46"/>
    </row>
    <row r="394" spans="1:6" ht="15" customHeight="1" x14ac:dyDescent="0.25">
      <c r="A394" s="47"/>
      <c r="B394" s="48"/>
      <c r="C394" s="49"/>
      <c r="E394" s="47"/>
      <c r="F394" s="49"/>
    </row>
    <row r="395" spans="1:6" ht="15" customHeight="1" x14ac:dyDescent="0.25">
      <c r="A395" s="7" t="s">
        <v>81</v>
      </c>
      <c r="B395" s="7" t="s">
        <v>82</v>
      </c>
      <c r="C395" s="7" t="s">
        <v>83</v>
      </c>
      <c r="E395" s="7" t="s">
        <v>81</v>
      </c>
      <c r="F395" s="7" t="s">
        <v>82</v>
      </c>
    </row>
    <row r="396" spans="1:6" ht="15" customHeight="1" x14ac:dyDescent="0.25">
      <c r="A396" s="47" t="s">
        <v>79</v>
      </c>
      <c r="B396" s="48"/>
      <c r="C396" s="49"/>
      <c r="E396" s="47" t="s">
        <v>79</v>
      </c>
      <c r="F396" s="49"/>
    </row>
    <row r="397" spans="1:6" ht="15" customHeight="1" x14ac:dyDescent="0.25">
      <c r="A397" s="7" t="s">
        <v>135</v>
      </c>
      <c r="B397" s="24">
        <v>150</v>
      </c>
      <c r="C397" s="7"/>
      <c r="E397" s="52" t="s">
        <v>202</v>
      </c>
      <c r="F397" s="52" t="s">
        <v>80</v>
      </c>
    </row>
    <row r="398" spans="1:6" ht="15" customHeight="1" x14ac:dyDescent="0.25">
      <c r="A398" s="52" t="s">
        <v>202</v>
      </c>
      <c r="B398" s="24">
        <v>250</v>
      </c>
      <c r="C398" s="7"/>
      <c r="E398" s="7" t="s">
        <v>292</v>
      </c>
      <c r="F398" s="7" t="s">
        <v>177</v>
      </c>
    </row>
    <row r="399" spans="1:6" x14ac:dyDescent="0.25">
      <c r="A399" s="7" t="s">
        <v>292</v>
      </c>
      <c r="B399" s="24" t="s">
        <v>178</v>
      </c>
      <c r="C399" s="7"/>
      <c r="E399" s="7" t="s">
        <v>145</v>
      </c>
      <c r="F399" s="7" t="s">
        <v>80</v>
      </c>
    </row>
    <row r="400" spans="1:6" ht="15" customHeight="1" x14ac:dyDescent="0.25">
      <c r="A400" s="7" t="s">
        <v>145</v>
      </c>
      <c r="B400" s="24">
        <v>200</v>
      </c>
      <c r="C400" s="7"/>
      <c r="E400" s="7" t="s">
        <v>69</v>
      </c>
      <c r="F400" s="60" t="s">
        <v>93</v>
      </c>
    </row>
    <row r="401" spans="1:6" ht="15" customHeight="1" x14ac:dyDescent="0.25">
      <c r="A401" s="7" t="s">
        <v>96</v>
      </c>
      <c r="B401" s="24">
        <v>200</v>
      </c>
      <c r="C401" s="7"/>
      <c r="E401" s="7"/>
      <c r="F401" s="7"/>
    </row>
    <row r="402" spans="1:6" ht="15" customHeight="1" x14ac:dyDescent="0.25">
      <c r="A402" s="7" t="s">
        <v>136</v>
      </c>
      <c r="B402" s="24">
        <v>200</v>
      </c>
      <c r="C402" s="7"/>
      <c r="E402" s="7"/>
      <c r="F402" s="7"/>
    </row>
    <row r="403" spans="1:6" ht="15" customHeight="1" x14ac:dyDescent="0.25">
      <c r="A403" s="7" t="s">
        <v>147</v>
      </c>
      <c r="B403" s="24">
        <v>100</v>
      </c>
      <c r="C403" s="7"/>
      <c r="E403" s="7"/>
      <c r="F403" s="7"/>
    </row>
    <row r="404" spans="1:6" x14ac:dyDescent="0.25">
      <c r="A404" s="7" t="s">
        <v>128</v>
      </c>
      <c r="B404" s="24" t="s">
        <v>129</v>
      </c>
      <c r="C404" s="7"/>
      <c r="E404" s="7"/>
      <c r="F404" s="7"/>
    </row>
    <row r="405" spans="1:6" x14ac:dyDescent="0.25">
      <c r="A405" s="7" t="s">
        <v>85</v>
      </c>
      <c r="B405" s="24">
        <v>200</v>
      </c>
      <c r="C405" s="7"/>
      <c r="E405" s="47" t="s">
        <v>84</v>
      </c>
      <c r="F405" s="49"/>
    </row>
    <row r="406" spans="1:6" ht="15" customHeight="1" x14ac:dyDescent="0.25">
      <c r="A406" s="7" t="s">
        <v>88</v>
      </c>
      <c r="B406" s="24" t="s">
        <v>89</v>
      </c>
      <c r="C406" s="7"/>
      <c r="E406" s="7" t="s">
        <v>293</v>
      </c>
      <c r="F406" s="60" t="s">
        <v>97</v>
      </c>
    </row>
    <row r="407" spans="1:6" ht="15" customHeight="1" x14ac:dyDescent="0.25">
      <c r="A407" s="7" t="s">
        <v>59</v>
      </c>
      <c r="B407" s="24">
        <v>200</v>
      </c>
      <c r="C407" s="7"/>
      <c r="E407" s="7" t="s">
        <v>294</v>
      </c>
      <c r="F407" s="60" t="s">
        <v>295</v>
      </c>
    </row>
    <row r="408" spans="1:6" ht="15" customHeight="1" x14ac:dyDescent="0.25">
      <c r="A408" s="7" t="s">
        <v>90</v>
      </c>
      <c r="B408" s="24">
        <v>200</v>
      </c>
      <c r="C408" s="7"/>
      <c r="E408" s="7" t="s">
        <v>85</v>
      </c>
      <c r="F408" s="7" t="s">
        <v>80</v>
      </c>
    </row>
    <row r="409" spans="1:6" ht="15" customHeight="1" x14ac:dyDescent="0.25">
      <c r="A409" s="13" t="s">
        <v>69</v>
      </c>
      <c r="B409" s="14">
        <v>30</v>
      </c>
      <c r="C409" s="22"/>
      <c r="E409" s="7" t="s">
        <v>69</v>
      </c>
      <c r="F409" s="60" t="s">
        <v>86</v>
      </c>
    </row>
    <row r="410" spans="1:6" ht="15" customHeight="1" x14ac:dyDescent="0.25">
      <c r="A410" s="47" t="s">
        <v>91</v>
      </c>
      <c r="B410" s="48"/>
      <c r="C410" s="49"/>
      <c r="E410" s="7"/>
      <c r="F410" s="7"/>
    </row>
    <row r="411" spans="1:6" ht="15" customHeight="1" x14ac:dyDescent="0.25">
      <c r="A411" s="7" t="s">
        <v>109</v>
      </c>
      <c r="B411" s="24">
        <v>75</v>
      </c>
      <c r="C411" s="7"/>
      <c r="E411" s="7"/>
      <c r="F411" s="7"/>
    </row>
    <row r="412" spans="1:6" ht="15" customHeight="1" x14ac:dyDescent="0.25">
      <c r="A412" s="7" t="s">
        <v>150</v>
      </c>
      <c r="B412" s="24">
        <v>50</v>
      </c>
      <c r="C412" s="7"/>
      <c r="E412" s="7"/>
      <c r="F412" s="7"/>
    </row>
    <row r="413" spans="1:6" ht="15" customHeight="1" x14ac:dyDescent="0.25">
      <c r="A413" s="7" t="s">
        <v>201</v>
      </c>
      <c r="B413" s="24">
        <v>60</v>
      </c>
      <c r="C413" s="7"/>
      <c r="E413" s="7"/>
      <c r="F413" s="7"/>
    </row>
    <row r="414" spans="1:6" ht="15" customHeight="1" x14ac:dyDescent="0.25">
      <c r="A414" s="7"/>
      <c r="B414" s="24"/>
      <c r="C414" s="7"/>
    </row>
    <row r="417" spans="1:6" x14ac:dyDescent="0.25">
      <c r="A417" t="s">
        <v>116</v>
      </c>
      <c r="E417" t="s">
        <v>87</v>
      </c>
    </row>
    <row r="418" spans="1:6" ht="15" customHeight="1" x14ac:dyDescent="0.25"/>
    <row r="419" spans="1:6" ht="15" customHeight="1" x14ac:dyDescent="0.25"/>
    <row r="420" spans="1:6" ht="15" customHeight="1" x14ac:dyDescent="0.25"/>
    <row r="421" spans="1:6" ht="15" customHeight="1" x14ac:dyDescent="0.25">
      <c r="B421" s="30" t="s">
        <v>100</v>
      </c>
      <c r="C421" s="30"/>
      <c r="E421" s="31" t="s">
        <v>95</v>
      </c>
      <c r="F421" s="31"/>
    </row>
    <row r="422" spans="1:6" ht="15" customHeight="1" x14ac:dyDescent="0.3">
      <c r="A422" s="21" t="s">
        <v>296</v>
      </c>
      <c r="B422" s="32" t="s">
        <v>101</v>
      </c>
      <c r="C422" s="32"/>
      <c r="D422" s="20"/>
      <c r="E422" s="33" t="s">
        <v>297</v>
      </c>
      <c r="F422" s="33"/>
    </row>
    <row r="423" spans="1:6" ht="15" customHeight="1" x14ac:dyDescent="0.25">
      <c r="A423" s="21"/>
      <c r="B423" s="29"/>
      <c r="C423" s="29"/>
      <c r="E423" s="28"/>
      <c r="F423" s="28"/>
    </row>
    <row r="424" spans="1:6" ht="15" customHeight="1" x14ac:dyDescent="0.25">
      <c r="A424" s="34" t="s">
        <v>77</v>
      </c>
      <c r="B424" s="35"/>
      <c r="C424" s="36"/>
      <c r="E424" s="50" t="s">
        <v>78</v>
      </c>
      <c r="F424" s="50"/>
    </row>
    <row r="425" spans="1:6" ht="15" customHeight="1" x14ac:dyDescent="0.25">
      <c r="A425" s="37"/>
      <c r="B425" s="38"/>
      <c r="C425" s="39"/>
      <c r="E425" s="50"/>
      <c r="F425" s="50"/>
    </row>
    <row r="426" spans="1:6" ht="15" customHeight="1" x14ac:dyDescent="0.25">
      <c r="A426" s="16" t="s">
        <v>81</v>
      </c>
      <c r="B426" s="16" t="s">
        <v>82</v>
      </c>
      <c r="C426" s="16" t="s">
        <v>83</v>
      </c>
      <c r="E426" s="16" t="s">
        <v>81</v>
      </c>
      <c r="F426" s="16" t="s">
        <v>82</v>
      </c>
    </row>
    <row r="427" spans="1:6" ht="15" customHeight="1" x14ac:dyDescent="0.25">
      <c r="A427" s="40" t="s">
        <v>79</v>
      </c>
      <c r="B427" s="41"/>
      <c r="C427" s="42"/>
      <c r="E427" s="43" t="s">
        <v>79</v>
      </c>
      <c r="F427" s="43"/>
    </row>
    <row r="428" spans="1:6" ht="15" customHeight="1" x14ac:dyDescent="0.25">
      <c r="A428" s="17" t="s">
        <v>207</v>
      </c>
      <c r="B428" s="19">
        <v>150</v>
      </c>
      <c r="C428" s="23"/>
      <c r="E428" s="17" t="s">
        <v>113</v>
      </c>
      <c r="F428" s="19" t="s">
        <v>80</v>
      </c>
    </row>
    <row r="429" spans="1:6" ht="15" customHeight="1" x14ac:dyDescent="0.25">
      <c r="A429" s="17" t="s">
        <v>113</v>
      </c>
      <c r="B429" s="14">
        <v>250</v>
      </c>
      <c r="C429" s="22"/>
      <c r="E429" s="17" t="s">
        <v>96</v>
      </c>
      <c r="F429" s="19" t="s">
        <v>97</v>
      </c>
    </row>
    <row r="430" spans="1:6" ht="15.75" x14ac:dyDescent="0.25">
      <c r="A430" s="17" t="s">
        <v>96</v>
      </c>
      <c r="B430" s="14">
        <v>200</v>
      </c>
      <c r="C430" s="22"/>
      <c r="E430" s="13" t="s">
        <v>185</v>
      </c>
      <c r="F430" s="14" t="s">
        <v>164</v>
      </c>
    </row>
    <row r="431" spans="1:6" ht="15" customHeight="1" x14ac:dyDescent="0.25">
      <c r="A431" s="13" t="s">
        <v>185</v>
      </c>
      <c r="B431" s="14" t="s">
        <v>231</v>
      </c>
      <c r="C431" s="22"/>
      <c r="E431" s="13" t="s">
        <v>110</v>
      </c>
      <c r="F431" s="14" t="s">
        <v>80</v>
      </c>
    </row>
    <row r="432" spans="1:6" ht="15" customHeight="1" x14ac:dyDescent="0.25">
      <c r="A432" s="13" t="s">
        <v>298</v>
      </c>
      <c r="B432" s="14" t="s">
        <v>151</v>
      </c>
      <c r="C432" s="22"/>
      <c r="E432" s="13" t="s">
        <v>69</v>
      </c>
      <c r="F432" s="18" t="s">
        <v>93</v>
      </c>
    </row>
    <row r="433" spans="1:6" ht="15" customHeight="1" x14ac:dyDescent="0.25">
      <c r="A433" s="13" t="s">
        <v>110</v>
      </c>
      <c r="B433" s="14">
        <v>200</v>
      </c>
      <c r="C433" s="22"/>
      <c r="E433" s="13"/>
      <c r="F433" s="14"/>
    </row>
    <row r="434" spans="1:6" ht="15" customHeight="1" x14ac:dyDescent="0.25">
      <c r="A434" s="13" t="s">
        <v>85</v>
      </c>
      <c r="B434" s="14">
        <v>200</v>
      </c>
      <c r="C434" s="22"/>
      <c r="E434" s="13"/>
      <c r="F434" s="14"/>
    </row>
    <row r="435" spans="1:6" ht="15.75" x14ac:dyDescent="0.25">
      <c r="A435" s="13" t="s">
        <v>88</v>
      </c>
      <c r="B435" s="18" t="s">
        <v>89</v>
      </c>
      <c r="C435" s="22"/>
      <c r="E435" s="13"/>
      <c r="F435" s="14"/>
    </row>
    <row r="436" spans="1:6" ht="15.75" x14ac:dyDescent="0.25">
      <c r="A436" s="13" t="s">
        <v>90</v>
      </c>
      <c r="B436" s="14">
        <v>200</v>
      </c>
      <c r="C436" s="22"/>
      <c r="E436" s="13"/>
      <c r="F436" s="14"/>
    </row>
    <row r="437" spans="1:6" ht="15" customHeight="1" x14ac:dyDescent="0.25">
      <c r="A437" s="13" t="s">
        <v>59</v>
      </c>
      <c r="B437" s="14">
        <v>200</v>
      </c>
      <c r="C437" s="22"/>
      <c r="E437" s="40" t="s">
        <v>84</v>
      </c>
      <c r="F437" s="42"/>
    </row>
    <row r="438" spans="1:6" ht="15" customHeight="1" x14ac:dyDescent="0.25">
      <c r="A438" s="13" t="s">
        <v>69</v>
      </c>
      <c r="B438" s="14">
        <v>30</v>
      </c>
      <c r="C438" s="22"/>
      <c r="E438" s="17" t="s">
        <v>299</v>
      </c>
      <c r="F438" s="14" t="s">
        <v>107</v>
      </c>
    </row>
    <row r="439" spans="1:6" ht="15" customHeight="1" x14ac:dyDescent="0.25">
      <c r="A439" s="13"/>
      <c r="B439" s="14"/>
      <c r="C439" s="22"/>
      <c r="E439" s="13" t="s">
        <v>85</v>
      </c>
      <c r="F439" s="14" t="s">
        <v>80</v>
      </c>
    </row>
    <row r="440" spans="1:6" ht="15.75" x14ac:dyDescent="0.25">
      <c r="A440" s="40" t="s">
        <v>91</v>
      </c>
      <c r="B440" s="41"/>
      <c r="C440" s="42"/>
      <c r="E440" s="13" t="s">
        <v>69</v>
      </c>
      <c r="F440" s="18" t="s">
        <v>86</v>
      </c>
    </row>
    <row r="441" spans="1:6" ht="15" customHeight="1" x14ac:dyDescent="0.25">
      <c r="A441" s="13" t="s">
        <v>122</v>
      </c>
      <c r="B441" s="14">
        <v>90</v>
      </c>
      <c r="C441" s="14"/>
      <c r="E441" s="13"/>
      <c r="F441" s="14"/>
    </row>
    <row r="442" spans="1:6" ht="15" customHeight="1" x14ac:dyDescent="0.25">
      <c r="A442" s="13" t="s">
        <v>140</v>
      </c>
      <c r="B442" s="14">
        <v>100</v>
      </c>
      <c r="C442" s="14"/>
      <c r="E442" s="15"/>
      <c r="F442" s="14"/>
    </row>
    <row r="443" spans="1:6" ht="15" customHeight="1" x14ac:dyDescent="0.25">
      <c r="A443" s="13" t="s">
        <v>112</v>
      </c>
      <c r="B443" s="14">
        <v>75</v>
      </c>
      <c r="C443" s="14"/>
      <c r="E443" s="13"/>
      <c r="F443" s="14"/>
    </row>
    <row r="444" spans="1:6" ht="15" customHeight="1" x14ac:dyDescent="0.25">
      <c r="A444" s="13"/>
      <c r="B444" s="14"/>
      <c r="C444" s="14"/>
      <c r="E444" s="13"/>
      <c r="F444" s="14"/>
    </row>
    <row r="447" spans="1:6" ht="15" customHeight="1" x14ac:dyDescent="0.25">
      <c r="A447" t="s">
        <v>87</v>
      </c>
      <c r="E447" t="s">
        <v>87</v>
      </c>
    </row>
    <row r="448" spans="1:6" ht="15" customHeight="1" x14ac:dyDescent="0.25"/>
    <row r="449" spans="1:6" ht="15" customHeight="1" x14ac:dyDescent="0.25"/>
    <row r="450" spans="1:6" ht="15" customHeight="1" x14ac:dyDescent="0.25">
      <c r="B450" s="30" t="s">
        <v>100</v>
      </c>
      <c r="C450" s="30"/>
      <c r="E450" s="31" t="s">
        <v>95</v>
      </c>
      <c r="F450" s="31"/>
    </row>
    <row r="451" spans="1:6" ht="18.75" x14ac:dyDescent="0.3">
      <c r="A451" s="21" t="s">
        <v>300</v>
      </c>
      <c r="B451" s="32" t="s">
        <v>101</v>
      </c>
      <c r="C451" s="32"/>
      <c r="D451" s="20"/>
      <c r="E451" s="33" t="s">
        <v>301</v>
      </c>
      <c r="F451" s="33"/>
    </row>
    <row r="452" spans="1:6" ht="15" customHeight="1" x14ac:dyDescent="0.25">
      <c r="A452" s="21"/>
      <c r="B452" s="29"/>
      <c r="C452" s="29"/>
      <c r="E452" s="28"/>
      <c r="F452" s="28"/>
    </row>
    <row r="453" spans="1:6" ht="15" customHeight="1" x14ac:dyDescent="0.25">
      <c r="A453" s="34" t="s">
        <v>77</v>
      </c>
      <c r="B453" s="35"/>
      <c r="C453" s="36"/>
      <c r="E453" s="34" t="s">
        <v>78</v>
      </c>
      <c r="F453" s="36"/>
    </row>
    <row r="454" spans="1:6" ht="15" customHeight="1" x14ac:dyDescent="0.25">
      <c r="A454" s="37"/>
      <c r="B454" s="38"/>
      <c r="C454" s="39"/>
      <c r="E454" s="37"/>
      <c r="F454" s="39"/>
    </row>
    <row r="455" spans="1:6" ht="15" customHeight="1" x14ac:dyDescent="0.25">
      <c r="A455" s="16" t="s">
        <v>81</v>
      </c>
      <c r="B455" s="16" t="s">
        <v>82</v>
      </c>
      <c r="C455" s="16" t="s">
        <v>83</v>
      </c>
      <c r="E455" s="16" t="s">
        <v>81</v>
      </c>
      <c r="F455" s="16" t="s">
        <v>82</v>
      </c>
    </row>
    <row r="456" spans="1:6" ht="15" customHeight="1" x14ac:dyDescent="0.25">
      <c r="A456" s="40" t="s">
        <v>79</v>
      </c>
      <c r="B456" s="41"/>
      <c r="C456" s="42"/>
      <c r="E456" s="47" t="s">
        <v>79</v>
      </c>
      <c r="F456" s="49"/>
    </row>
    <row r="457" spans="1:6" ht="15" customHeight="1" x14ac:dyDescent="0.25">
      <c r="A457" s="13" t="s">
        <v>138</v>
      </c>
      <c r="B457" s="14">
        <v>150</v>
      </c>
      <c r="C457" s="14"/>
      <c r="E457" s="17" t="s">
        <v>187</v>
      </c>
      <c r="F457" s="19" t="s">
        <v>203</v>
      </c>
    </row>
    <row r="458" spans="1:6" ht="15" customHeight="1" x14ac:dyDescent="0.25">
      <c r="A458" s="17" t="s">
        <v>187</v>
      </c>
      <c r="B458" s="19">
        <v>250</v>
      </c>
      <c r="C458" s="19"/>
      <c r="E458" s="17" t="s">
        <v>104</v>
      </c>
      <c r="F458" s="19" t="s">
        <v>97</v>
      </c>
    </row>
    <row r="459" spans="1:6" ht="15" customHeight="1" x14ac:dyDescent="0.25">
      <c r="A459" s="17" t="s">
        <v>104</v>
      </c>
      <c r="B459" s="14">
        <v>200</v>
      </c>
      <c r="C459" s="14"/>
      <c r="E459" s="15" t="s">
        <v>162</v>
      </c>
      <c r="F459" s="18" t="s">
        <v>114</v>
      </c>
    </row>
    <row r="460" spans="1:6" ht="15" customHeight="1" x14ac:dyDescent="0.25">
      <c r="A460" s="15" t="s">
        <v>155</v>
      </c>
      <c r="B460" s="14" t="s">
        <v>94</v>
      </c>
      <c r="C460" s="14"/>
      <c r="E460" s="13" t="s">
        <v>161</v>
      </c>
      <c r="F460" s="14" t="s">
        <v>80</v>
      </c>
    </row>
    <row r="461" spans="1:6" ht="15" customHeight="1" x14ac:dyDescent="0.25">
      <c r="A461" s="13" t="s">
        <v>200</v>
      </c>
      <c r="B461" s="14">
        <v>100</v>
      </c>
      <c r="C461" s="14"/>
      <c r="E461" s="13" t="s">
        <v>69</v>
      </c>
      <c r="F461" s="18" t="s">
        <v>93</v>
      </c>
    </row>
    <row r="462" spans="1:6" ht="15" customHeight="1" x14ac:dyDescent="0.25">
      <c r="A462" s="13" t="s">
        <v>161</v>
      </c>
      <c r="B462" s="14">
        <v>200</v>
      </c>
      <c r="C462" s="14"/>
      <c r="E462" s="13"/>
      <c r="F462" s="14"/>
    </row>
    <row r="463" spans="1:6" ht="15" customHeight="1" x14ac:dyDescent="0.25">
      <c r="A463" s="13" t="s">
        <v>85</v>
      </c>
      <c r="B463" s="14">
        <v>200</v>
      </c>
      <c r="C463" s="22"/>
      <c r="E463" s="13"/>
      <c r="F463" s="14"/>
    </row>
    <row r="464" spans="1:6" ht="15" customHeight="1" x14ac:dyDescent="0.25">
      <c r="A464" s="13" t="s">
        <v>88</v>
      </c>
      <c r="B464" s="14" t="s">
        <v>89</v>
      </c>
      <c r="C464" s="22"/>
      <c r="E464" s="13"/>
      <c r="F464" s="14"/>
    </row>
    <row r="465" spans="1:6" ht="15" customHeight="1" x14ac:dyDescent="0.25">
      <c r="A465" s="13" t="s">
        <v>90</v>
      </c>
      <c r="B465" s="14">
        <v>200</v>
      </c>
      <c r="C465" s="22"/>
      <c r="E465" s="40" t="s">
        <v>84</v>
      </c>
      <c r="F465" s="42"/>
    </row>
    <row r="466" spans="1:6" ht="15.75" x14ac:dyDescent="0.25">
      <c r="A466" s="13" t="s">
        <v>59</v>
      </c>
      <c r="B466" s="14">
        <v>200</v>
      </c>
      <c r="C466" s="22"/>
      <c r="E466" s="13" t="s">
        <v>302</v>
      </c>
      <c r="F466" s="14" t="s">
        <v>97</v>
      </c>
    </row>
    <row r="467" spans="1:6" ht="15.75" x14ac:dyDescent="0.25">
      <c r="A467" s="13" t="s">
        <v>69</v>
      </c>
      <c r="B467" s="14">
        <v>30</v>
      </c>
      <c r="C467" s="22"/>
      <c r="E467" s="13" t="s">
        <v>26</v>
      </c>
      <c r="F467" s="14" t="s">
        <v>80</v>
      </c>
    </row>
    <row r="468" spans="1:6" ht="15.75" x14ac:dyDescent="0.25">
      <c r="A468" s="15"/>
      <c r="B468" s="14"/>
      <c r="C468" s="14"/>
      <c r="E468" s="13" t="s">
        <v>69</v>
      </c>
      <c r="F468" s="18" t="s">
        <v>86</v>
      </c>
    </row>
    <row r="469" spans="1:6" ht="15" customHeight="1" x14ac:dyDescent="0.25">
      <c r="A469" s="40" t="s">
        <v>91</v>
      </c>
      <c r="B469" s="41"/>
      <c r="C469" s="42"/>
      <c r="E469" s="13"/>
      <c r="F469" s="18"/>
    </row>
    <row r="470" spans="1:6" ht="15" customHeight="1" x14ac:dyDescent="0.25">
      <c r="A470" s="13" t="s">
        <v>124</v>
      </c>
      <c r="B470" s="14">
        <v>75</v>
      </c>
      <c r="C470" s="14"/>
      <c r="E470" s="13"/>
      <c r="F470" s="14"/>
    </row>
    <row r="471" spans="1:6" ht="15" customHeight="1" x14ac:dyDescent="0.25">
      <c r="A471" s="13" t="s">
        <v>111</v>
      </c>
      <c r="B471" s="14">
        <v>100</v>
      </c>
      <c r="C471" s="14"/>
      <c r="E471" s="13"/>
      <c r="F471" s="14"/>
    </row>
    <row r="472" spans="1:6" ht="15.75" x14ac:dyDescent="0.25">
      <c r="A472" s="13" t="s">
        <v>196</v>
      </c>
      <c r="B472" s="14">
        <v>100</v>
      </c>
      <c r="C472" s="14"/>
      <c r="E472" s="13"/>
      <c r="F472" s="14"/>
    </row>
    <row r="473" spans="1:6" ht="15.75" x14ac:dyDescent="0.25">
      <c r="A473" s="13" t="s">
        <v>303</v>
      </c>
      <c r="B473" s="14">
        <v>90</v>
      </c>
      <c r="C473" s="14"/>
      <c r="E473" s="13"/>
      <c r="F473" s="14"/>
    </row>
    <row r="475" spans="1:6" ht="15" customHeight="1" x14ac:dyDescent="0.25"/>
    <row r="476" spans="1:6" ht="15" customHeight="1" x14ac:dyDescent="0.25">
      <c r="A476" t="s">
        <v>87</v>
      </c>
      <c r="E476" t="s">
        <v>87</v>
      </c>
    </row>
    <row r="477" spans="1:6" ht="15" customHeight="1" x14ac:dyDescent="0.25"/>
    <row r="478" spans="1:6" ht="15" customHeight="1" x14ac:dyDescent="0.25"/>
    <row r="479" spans="1:6" ht="15" customHeight="1" x14ac:dyDescent="0.25">
      <c r="B479" s="30" t="s">
        <v>100</v>
      </c>
      <c r="C479" s="30"/>
      <c r="E479" s="31" t="s">
        <v>95</v>
      </c>
      <c r="F479" s="31"/>
    </row>
    <row r="480" spans="1:6" ht="18.75" x14ac:dyDescent="0.3">
      <c r="A480" s="21" t="s">
        <v>304</v>
      </c>
      <c r="B480" s="32" t="s">
        <v>101</v>
      </c>
      <c r="C480" s="32"/>
      <c r="D480" s="20"/>
      <c r="E480" s="33" t="s">
        <v>305</v>
      </c>
      <c r="F480" s="33"/>
    </row>
    <row r="481" spans="1:6" x14ac:dyDescent="0.25">
      <c r="A481" s="21"/>
      <c r="B481" s="29"/>
      <c r="C481" s="29"/>
      <c r="E481" s="28"/>
      <c r="F481" s="28"/>
    </row>
    <row r="482" spans="1:6" ht="15" customHeight="1" x14ac:dyDescent="0.25">
      <c r="A482" s="34" t="s">
        <v>77</v>
      </c>
      <c r="B482" s="35"/>
      <c r="C482" s="36"/>
      <c r="E482" s="34" t="s">
        <v>78</v>
      </c>
      <c r="F482" s="36"/>
    </row>
    <row r="483" spans="1:6" ht="15" customHeight="1" x14ac:dyDescent="0.25">
      <c r="A483" s="37"/>
      <c r="B483" s="38"/>
      <c r="C483" s="39"/>
      <c r="E483" s="37"/>
      <c r="F483" s="39"/>
    </row>
    <row r="484" spans="1:6" ht="15" customHeight="1" x14ac:dyDescent="0.25">
      <c r="A484" s="16" t="s">
        <v>81</v>
      </c>
      <c r="B484" s="16" t="s">
        <v>82</v>
      </c>
      <c r="C484" s="16" t="s">
        <v>83</v>
      </c>
      <c r="E484" s="16" t="s">
        <v>81</v>
      </c>
      <c r="F484" s="16" t="s">
        <v>82</v>
      </c>
    </row>
    <row r="485" spans="1:6" ht="15" customHeight="1" x14ac:dyDescent="0.25">
      <c r="A485" s="40" t="s">
        <v>79</v>
      </c>
      <c r="B485" s="41"/>
      <c r="C485" s="42"/>
      <c r="E485" s="47" t="s">
        <v>79</v>
      </c>
      <c r="F485" s="49"/>
    </row>
    <row r="486" spans="1:6" ht="15" customHeight="1" x14ac:dyDescent="0.25">
      <c r="A486" s="17" t="s">
        <v>123</v>
      </c>
      <c r="B486" s="19">
        <v>150</v>
      </c>
      <c r="C486" s="19"/>
      <c r="E486" s="52" t="s">
        <v>306</v>
      </c>
      <c r="F486" s="53" t="s">
        <v>80</v>
      </c>
    </row>
    <row r="487" spans="1:6" ht="15" customHeight="1" x14ac:dyDescent="0.25">
      <c r="A487" s="52" t="s">
        <v>306</v>
      </c>
      <c r="B487" s="14">
        <v>250</v>
      </c>
      <c r="C487" s="14"/>
      <c r="E487" s="17" t="s">
        <v>169</v>
      </c>
      <c r="F487" s="19" t="s">
        <v>97</v>
      </c>
    </row>
    <row r="488" spans="1:6" ht="15" customHeight="1" x14ac:dyDescent="0.25">
      <c r="A488" s="17" t="s">
        <v>152</v>
      </c>
      <c r="B488" s="14">
        <v>200</v>
      </c>
      <c r="C488" s="14"/>
      <c r="E488" s="15" t="s">
        <v>26</v>
      </c>
      <c r="F488" s="18" t="s">
        <v>80</v>
      </c>
    </row>
    <row r="489" spans="1:6" ht="15" customHeight="1" x14ac:dyDescent="0.25">
      <c r="A489" s="15" t="s">
        <v>307</v>
      </c>
      <c r="B489" s="14">
        <v>150</v>
      </c>
      <c r="C489" s="14"/>
      <c r="E489" s="13" t="s">
        <v>69</v>
      </c>
      <c r="F489" s="18" t="s">
        <v>93</v>
      </c>
    </row>
    <row r="490" spans="1:6" ht="15" customHeight="1" x14ac:dyDescent="0.25">
      <c r="A490" s="17" t="s">
        <v>169</v>
      </c>
      <c r="B490" s="14" t="s">
        <v>129</v>
      </c>
      <c r="C490" s="14"/>
      <c r="E490" s="13"/>
      <c r="F490" s="14"/>
    </row>
    <row r="491" spans="1:6" ht="15" customHeight="1" x14ac:dyDescent="0.25">
      <c r="A491" s="15" t="s">
        <v>26</v>
      </c>
      <c r="B491" s="14">
        <v>200</v>
      </c>
      <c r="C491" s="14"/>
      <c r="E491" s="13"/>
      <c r="F491" s="14"/>
    </row>
    <row r="492" spans="1:6" ht="15" customHeight="1" x14ac:dyDescent="0.25">
      <c r="A492" s="13" t="s">
        <v>85</v>
      </c>
      <c r="B492" s="14">
        <v>200</v>
      </c>
      <c r="C492" s="22"/>
      <c r="E492" s="13"/>
      <c r="F492" s="14"/>
    </row>
    <row r="493" spans="1:6" ht="15" customHeight="1" x14ac:dyDescent="0.25">
      <c r="A493" s="13" t="s">
        <v>88</v>
      </c>
      <c r="B493" s="14" t="s">
        <v>89</v>
      </c>
      <c r="C493" s="22"/>
      <c r="E493" s="15"/>
      <c r="F493" s="14"/>
    </row>
    <row r="494" spans="1:6" ht="15.75" x14ac:dyDescent="0.25">
      <c r="A494" s="13" t="s">
        <v>90</v>
      </c>
      <c r="B494" s="14">
        <v>200</v>
      </c>
      <c r="C494" s="22"/>
      <c r="E494" s="13"/>
      <c r="F494" s="14"/>
    </row>
    <row r="495" spans="1:6" ht="15.75" x14ac:dyDescent="0.25">
      <c r="A495" s="13" t="s">
        <v>59</v>
      </c>
      <c r="B495" s="14">
        <v>200</v>
      </c>
      <c r="C495" s="22"/>
      <c r="E495" s="40" t="s">
        <v>84</v>
      </c>
      <c r="F495" s="42"/>
    </row>
    <row r="496" spans="1:6" ht="15.75" x14ac:dyDescent="0.25">
      <c r="A496" s="13" t="s">
        <v>69</v>
      </c>
      <c r="B496" s="14">
        <v>30</v>
      </c>
      <c r="C496" s="22"/>
      <c r="E496" s="13" t="s">
        <v>308</v>
      </c>
      <c r="F496" s="14" t="s">
        <v>180</v>
      </c>
    </row>
    <row r="497" spans="1:6" ht="15" customHeight="1" x14ac:dyDescent="0.25">
      <c r="A497" s="15"/>
      <c r="B497" s="14"/>
      <c r="C497" s="14"/>
      <c r="E497" s="13" t="s">
        <v>85</v>
      </c>
      <c r="F497" s="14" t="s">
        <v>80</v>
      </c>
    </row>
    <row r="498" spans="1:6" ht="15" customHeight="1" x14ac:dyDescent="0.25">
      <c r="A498" s="40" t="s">
        <v>91</v>
      </c>
      <c r="B498" s="41"/>
      <c r="C498" s="42"/>
      <c r="E498" s="13" t="s">
        <v>69</v>
      </c>
      <c r="F498" s="18" t="s">
        <v>86</v>
      </c>
    </row>
    <row r="499" spans="1:6" ht="15" customHeight="1" x14ac:dyDescent="0.25">
      <c r="A499" s="13" t="s">
        <v>105</v>
      </c>
      <c r="B499" s="14">
        <v>75</v>
      </c>
      <c r="C499" s="14"/>
      <c r="E499" s="13"/>
      <c r="F499" s="18"/>
    </row>
    <row r="500" spans="1:6" ht="15" customHeight="1" x14ac:dyDescent="0.25">
      <c r="A500" s="13" t="s">
        <v>141</v>
      </c>
      <c r="B500" s="14">
        <v>75</v>
      </c>
      <c r="C500" s="14"/>
      <c r="E500" s="13"/>
      <c r="F500" s="14"/>
    </row>
    <row r="501" spans="1:6" ht="15" customHeight="1" x14ac:dyDescent="0.25">
      <c r="A501" s="13" t="s">
        <v>309</v>
      </c>
      <c r="B501" s="14">
        <v>70</v>
      </c>
      <c r="C501" s="14"/>
      <c r="E501" s="13"/>
      <c r="F501" s="14"/>
    </row>
    <row r="502" spans="1:6" ht="15" customHeight="1" x14ac:dyDescent="0.25">
      <c r="A502" s="13"/>
      <c r="B502" s="14"/>
      <c r="C502" s="14"/>
      <c r="E502" s="13"/>
      <c r="F502" s="14"/>
    </row>
    <row r="503" spans="1:6" ht="15" customHeight="1" x14ac:dyDescent="0.25"/>
    <row r="504" spans="1:6" ht="15" customHeight="1" x14ac:dyDescent="0.25"/>
    <row r="505" spans="1:6" x14ac:dyDescent="0.25">
      <c r="A505" t="s">
        <v>87</v>
      </c>
      <c r="E505" t="s">
        <v>87</v>
      </c>
    </row>
    <row r="506" spans="1:6" ht="15" customHeight="1" x14ac:dyDescent="0.25"/>
    <row r="507" spans="1:6" ht="15" customHeight="1" x14ac:dyDescent="0.25"/>
    <row r="508" spans="1:6" x14ac:dyDescent="0.25">
      <c r="B508" s="30" t="s">
        <v>100</v>
      </c>
      <c r="C508" s="30"/>
      <c r="E508" s="31" t="s">
        <v>95</v>
      </c>
      <c r="F508" s="31"/>
    </row>
    <row r="509" spans="1:6" ht="18.75" x14ac:dyDescent="0.3">
      <c r="A509" s="21" t="s">
        <v>310</v>
      </c>
      <c r="B509" s="32" t="s">
        <v>101</v>
      </c>
      <c r="C509" s="32"/>
      <c r="D509" s="20"/>
      <c r="E509" s="33" t="s">
        <v>311</v>
      </c>
      <c r="F509" s="33"/>
    </row>
    <row r="510" spans="1:6" ht="15" customHeight="1" x14ac:dyDescent="0.25">
      <c r="A510" s="21"/>
      <c r="B510" s="29"/>
      <c r="C510" s="29"/>
      <c r="E510" s="25"/>
      <c r="F510" s="25"/>
    </row>
    <row r="511" spans="1:6" ht="15" customHeight="1" x14ac:dyDescent="0.25">
      <c r="A511" s="34" t="s">
        <v>102</v>
      </c>
      <c r="B511" s="35"/>
      <c r="C511" s="36"/>
      <c r="E511" s="50" t="s">
        <v>78</v>
      </c>
      <c r="F511" s="50"/>
    </row>
    <row r="512" spans="1:6" x14ac:dyDescent="0.25">
      <c r="A512" s="37"/>
      <c r="B512" s="38"/>
      <c r="C512" s="39"/>
      <c r="E512" s="50"/>
      <c r="F512" s="50"/>
    </row>
    <row r="513" spans="1:6" ht="15" customHeight="1" x14ac:dyDescent="0.25">
      <c r="A513" s="16" t="s">
        <v>81</v>
      </c>
      <c r="B513" s="16" t="s">
        <v>82</v>
      </c>
      <c r="C513" s="16"/>
      <c r="E513" s="16" t="s">
        <v>81</v>
      </c>
      <c r="F513" s="16" t="s">
        <v>82</v>
      </c>
    </row>
    <row r="514" spans="1:6" ht="15" customHeight="1" x14ac:dyDescent="0.25">
      <c r="A514" s="40" t="s">
        <v>79</v>
      </c>
      <c r="B514" s="41"/>
      <c r="C514" s="42"/>
      <c r="E514" s="43" t="s">
        <v>79</v>
      </c>
      <c r="F514" s="43"/>
    </row>
    <row r="515" spans="1:6" ht="15.75" x14ac:dyDescent="0.25">
      <c r="A515" s="17" t="s">
        <v>312</v>
      </c>
      <c r="B515" s="19" t="s">
        <v>80</v>
      </c>
      <c r="C515" s="19"/>
      <c r="E515" s="61" t="s">
        <v>313</v>
      </c>
      <c r="F515" s="53" t="s">
        <v>80</v>
      </c>
    </row>
    <row r="516" spans="1:6" ht="15.75" x14ac:dyDescent="0.25">
      <c r="A516" s="15" t="s">
        <v>99</v>
      </c>
      <c r="B516" s="14" t="s">
        <v>97</v>
      </c>
      <c r="C516" s="14"/>
      <c r="E516" s="17" t="s">
        <v>104</v>
      </c>
      <c r="F516" s="19" t="s">
        <v>97</v>
      </c>
    </row>
    <row r="517" spans="1:6" ht="15" customHeight="1" x14ac:dyDescent="0.25">
      <c r="A517" s="13" t="s">
        <v>130</v>
      </c>
      <c r="B517" s="18" t="s">
        <v>132</v>
      </c>
      <c r="C517" s="14"/>
      <c r="E517" s="15" t="s">
        <v>172</v>
      </c>
      <c r="F517" s="18" t="s">
        <v>132</v>
      </c>
    </row>
    <row r="518" spans="1:6" ht="15" customHeight="1" x14ac:dyDescent="0.25">
      <c r="A518" s="15" t="s">
        <v>59</v>
      </c>
      <c r="B518" s="14" t="s">
        <v>97</v>
      </c>
      <c r="C518" s="14"/>
      <c r="E518" s="13" t="s">
        <v>59</v>
      </c>
      <c r="F518" s="14" t="s">
        <v>97</v>
      </c>
    </row>
    <row r="519" spans="1:6" ht="15" customHeight="1" x14ac:dyDescent="0.25">
      <c r="A519" s="15" t="s">
        <v>69</v>
      </c>
      <c r="B519" s="18" t="s">
        <v>93</v>
      </c>
      <c r="C519" s="14"/>
      <c r="E519" s="15" t="s">
        <v>69</v>
      </c>
      <c r="F519" s="18" t="s">
        <v>93</v>
      </c>
    </row>
    <row r="520" spans="1:6" ht="15" customHeight="1" x14ac:dyDescent="0.25">
      <c r="A520" s="13"/>
      <c r="B520" s="14"/>
      <c r="C520" s="14"/>
      <c r="E520" s="13"/>
      <c r="F520" s="18"/>
    </row>
    <row r="521" spans="1:6" ht="15" customHeight="1" x14ac:dyDescent="0.25">
      <c r="A521" s="13"/>
      <c r="B521" s="14"/>
      <c r="C521" s="14"/>
      <c r="E521" s="13"/>
      <c r="F521" s="14"/>
    </row>
    <row r="522" spans="1:6" ht="15" customHeight="1" x14ac:dyDescent="0.25">
      <c r="A522" s="13"/>
      <c r="B522" s="14"/>
      <c r="C522" s="14"/>
      <c r="E522" s="13"/>
      <c r="F522" s="14"/>
    </row>
    <row r="523" spans="1:6" ht="15" customHeight="1" x14ac:dyDescent="0.25">
      <c r="A523" s="13"/>
      <c r="B523" s="14"/>
      <c r="C523" s="14"/>
      <c r="E523" s="13"/>
      <c r="F523" s="14"/>
    </row>
    <row r="524" spans="1:6" ht="15" customHeight="1" x14ac:dyDescent="0.25">
      <c r="A524" s="40" t="s">
        <v>314</v>
      </c>
      <c r="B524" s="41"/>
      <c r="C524" s="42"/>
      <c r="E524" s="40" t="s">
        <v>84</v>
      </c>
      <c r="F524" s="42"/>
    </row>
    <row r="525" spans="1:6" ht="15.75" x14ac:dyDescent="0.25">
      <c r="A525" s="15" t="s">
        <v>315</v>
      </c>
      <c r="B525" s="14" t="s">
        <v>80</v>
      </c>
      <c r="C525" s="14"/>
      <c r="E525" s="13" t="s">
        <v>144</v>
      </c>
      <c r="F525" s="14" t="s">
        <v>80</v>
      </c>
    </row>
    <row r="526" spans="1:6" ht="15" customHeight="1" x14ac:dyDescent="0.25">
      <c r="A526" s="13" t="s">
        <v>316</v>
      </c>
      <c r="B526" s="18" t="s">
        <v>295</v>
      </c>
      <c r="C526" s="14"/>
      <c r="E526" s="15" t="s">
        <v>85</v>
      </c>
      <c r="F526" s="14" t="s">
        <v>80</v>
      </c>
    </row>
    <row r="527" spans="1:6" ht="15" customHeight="1" x14ac:dyDescent="0.25">
      <c r="A527" s="15" t="s">
        <v>85</v>
      </c>
      <c r="B527" s="14" t="s">
        <v>80</v>
      </c>
      <c r="C527" s="14"/>
      <c r="E527" s="15" t="s">
        <v>69</v>
      </c>
      <c r="F527" s="18" t="s">
        <v>86</v>
      </c>
    </row>
    <row r="528" spans="1:6" ht="15.75" x14ac:dyDescent="0.25">
      <c r="A528" s="15" t="s">
        <v>69</v>
      </c>
      <c r="B528" s="18" t="s">
        <v>86</v>
      </c>
      <c r="C528" s="14"/>
      <c r="E528" s="13"/>
      <c r="F528" s="18"/>
    </row>
    <row r="529" spans="1:6" ht="15" customHeight="1" x14ac:dyDescent="0.25">
      <c r="A529" s="13"/>
      <c r="B529" s="18"/>
      <c r="C529" s="14"/>
      <c r="E529" s="13"/>
      <c r="F529" s="14"/>
    </row>
    <row r="530" spans="1:6" ht="15" customHeight="1" x14ac:dyDescent="0.25">
      <c r="A530" s="13"/>
      <c r="B530" s="14"/>
      <c r="C530" s="14"/>
      <c r="E530" s="13"/>
      <c r="F530" s="14"/>
    </row>
    <row r="531" spans="1:6" ht="15" customHeight="1" x14ac:dyDescent="0.25">
      <c r="A531" s="15"/>
      <c r="B531" s="14"/>
      <c r="C531" s="14"/>
      <c r="E531" s="13"/>
      <c r="F531" s="14"/>
    </row>
    <row r="532" spans="1:6" ht="15" customHeight="1" x14ac:dyDescent="0.25"/>
    <row r="534" spans="1:6" x14ac:dyDescent="0.25">
      <c r="A534" t="s">
        <v>87</v>
      </c>
      <c r="E534" t="s">
        <v>87</v>
      </c>
    </row>
    <row r="535" spans="1:6" ht="15" customHeight="1" x14ac:dyDescent="0.25"/>
    <row r="536" spans="1:6" ht="15" customHeight="1" x14ac:dyDescent="0.25"/>
    <row r="537" spans="1:6" ht="15" customHeight="1" x14ac:dyDescent="0.25"/>
    <row r="538" spans="1:6" ht="15" customHeight="1" x14ac:dyDescent="0.25">
      <c r="B538" s="30" t="s">
        <v>100</v>
      </c>
      <c r="C538" s="30"/>
      <c r="E538" s="31" t="s">
        <v>95</v>
      </c>
      <c r="F538" s="31"/>
    </row>
    <row r="539" spans="1:6" ht="15" customHeight="1" x14ac:dyDescent="0.3">
      <c r="A539" s="21" t="s">
        <v>317</v>
      </c>
      <c r="B539" s="32" t="s">
        <v>101</v>
      </c>
      <c r="C539" s="32"/>
      <c r="D539" s="20"/>
      <c r="E539" s="33" t="s">
        <v>318</v>
      </c>
      <c r="F539" s="33"/>
    </row>
    <row r="540" spans="1:6" ht="15" customHeight="1" x14ac:dyDescent="0.25">
      <c r="A540" s="21"/>
      <c r="B540" s="29"/>
      <c r="C540" s="29"/>
      <c r="E540" s="28"/>
      <c r="F540" s="28"/>
    </row>
    <row r="541" spans="1:6" x14ac:dyDescent="0.25">
      <c r="A541" s="34" t="s">
        <v>77</v>
      </c>
      <c r="B541" s="35"/>
      <c r="C541" s="36"/>
      <c r="E541" s="50" t="s">
        <v>78</v>
      </c>
      <c r="F541" s="50"/>
    </row>
    <row r="542" spans="1:6" ht="15" customHeight="1" x14ac:dyDescent="0.25">
      <c r="A542" s="37"/>
      <c r="B542" s="38"/>
      <c r="C542" s="39"/>
      <c r="E542" s="50"/>
      <c r="F542" s="50"/>
    </row>
    <row r="543" spans="1:6" ht="15" customHeight="1" x14ac:dyDescent="0.25">
      <c r="A543" s="16" t="s">
        <v>81</v>
      </c>
      <c r="B543" s="16" t="s">
        <v>82</v>
      </c>
      <c r="C543" s="16" t="s">
        <v>83</v>
      </c>
      <c r="E543" s="16" t="s">
        <v>81</v>
      </c>
      <c r="F543" s="16" t="s">
        <v>82</v>
      </c>
    </row>
    <row r="544" spans="1:6" ht="15.75" x14ac:dyDescent="0.25">
      <c r="A544" s="40" t="s">
        <v>79</v>
      </c>
      <c r="B544" s="41"/>
      <c r="C544" s="42"/>
      <c r="E544" s="43" t="s">
        <v>79</v>
      </c>
      <c r="F544" s="43"/>
    </row>
    <row r="545" spans="1:6" ht="15.75" x14ac:dyDescent="0.25">
      <c r="A545" s="17" t="s">
        <v>223</v>
      </c>
      <c r="B545" s="19">
        <v>150</v>
      </c>
      <c r="C545" s="23"/>
      <c r="E545" s="52" t="s">
        <v>125</v>
      </c>
      <c r="F545" s="53" t="s">
        <v>80</v>
      </c>
    </row>
    <row r="546" spans="1:6" ht="15.75" x14ac:dyDescent="0.25">
      <c r="A546" s="52" t="s">
        <v>125</v>
      </c>
      <c r="B546" s="14">
        <v>250</v>
      </c>
      <c r="C546" s="22"/>
      <c r="E546" s="17" t="s">
        <v>319</v>
      </c>
      <c r="F546" s="19" t="s">
        <v>97</v>
      </c>
    </row>
    <row r="547" spans="1:6" ht="15" customHeight="1" x14ac:dyDescent="0.25">
      <c r="A547" s="17" t="s">
        <v>99</v>
      </c>
      <c r="B547" s="14">
        <v>200</v>
      </c>
      <c r="C547" s="22"/>
      <c r="E547" s="15" t="s">
        <v>119</v>
      </c>
      <c r="F547" s="14" t="s">
        <v>98</v>
      </c>
    </row>
    <row r="548" spans="1:6" ht="15" customHeight="1" x14ac:dyDescent="0.25">
      <c r="A548" s="15" t="s">
        <v>119</v>
      </c>
      <c r="B548" s="14" t="s">
        <v>94</v>
      </c>
      <c r="C548" s="22"/>
      <c r="E548" s="13" t="s">
        <v>163</v>
      </c>
      <c r="F548" s="14" t="s">
        <v>80</v>
      </c>
    </row>
    <row r="549" spans="1:6" ht="15" customHeight="1" x14ac:dyDescent="0.25">
      <c r="A549" s="13" t="s">
        <v>320</v>
      </c>
      <c r="B549" s="14" t="s">
        <v>94</v>
      </c>
      <c r="C549" s="22"/>
      <c r="E549" s="13" t="s">
        <v>69</v>
      </c>
      <c r="F549" s="18" t="s">
        <v>93</v>
      </c>
    </row>
    <row r="550" spans="1:6" ht="15" customHeight="1" x14ac:dyDescent="0.25">
      <c r="A550" s="13" t="s">
        <v>85</v>
      </c>
      <c r="B550" s="14">
        <v>200</v>
      </c>
      <c r="C550" s="22"/>
      <c r="E550" s="13"/>
      <c r="F550" s="14"/>
    </row>
    <row r="551" spans="1:6" ht="15.75" x14ac:dyDescent="0.25">
      <c r="A551" s="13" t="s">
        <v>88</v>
      </c>
      <c r="B551" s="14" t="s">
        <v>89</v>
      </c>
      <c r="C551" s="22"/>
      <c r="E551" s="13"/>
      <c r="F551" s="14"/>
    </row>
    <row r="552" spans="1:6" ht="15" customHeight="1" x14ac:dyDescent="0.25">
      <c r="A552" s="13" t="s">
        <v>90</v>
      </c>
      <c r="B552" s="14">
        <v>200</v>
      </c>
      <c r="C552" s="22"/>
      <c r="E552" s="13"/>
      <c r="F552" s="14"/>
    </row>
    <row r="553" spans="1:6" ht="15" customHeight="1" x14ac:dyDescent="0.25">
      <c r="A553" s="13" t="s">
        <v>59</v>
      </c>
      <c r="B553" s="14">
        <v>200</v>
      </c>
      <c r="C553" s="22"/>
      <c r="E553" s="13"/>
      <c r="F553" s="14"/>
    </row>
    <row r="554" spans="1:6" ht="15" customHeight="1" x14ac:dyDescent="0.25">
      <c r="A554" s="13" t="s">
        <v>163</v>
      </c>
      <c r="B554" s="14">
        <v>200</v>
      </c>
      <c r="C554" s="14"/>
      <c r="E554" s="40" t="s">
        <v>84</v>
      </c>
      <c r="F554" s="42"/>
    </row>
    <row r="555" spans="1:6" ht="15" customHeight="1" x14ac:dyDescent="0.25">
      <c r="A555" s="13" t="s">
        <v>69</v>
      </c>
      <c r="B555" s="14">
        <v>30</v>
      </c>
      <c r="C555" s="22"/>
      <c r="E555" s="13" t="s">
        <v>179</v>
      </c>
      <c r="F555" s="14" t="s">
        <v>97</v>
      </c>
    </row>
    <row r="556" spans="1:6" ht="15" customHeight="1" x14ac:dyDescent="0.25">
      <c r="A556" s="13"/>
      <c r="B556" s="14"/>
      <c r="C556" s="14"/>
      <c r="E556" s="13" t="s">
        <v>126</v>
      </c>
      <c r="F556" s="18" t="s">
        <v>108</v>
      </c>
    </row>
    <row r="557" spans="1:6" ht="15.75" x14ac:dyDescent="0.25">
      <c r="A557" s="40" t="s">
        <v>91</v>
      </c>
      <c r="B557" s="41"/>
      <c r="C557" s="42"/>
      <c r="E557" s="13" t="s">
        <v>85</v>
      </c>
      <c r="F557" s="14" t="s">
        <v>80</v>
      </c>
    </row>
    <row r="558" spans="1:6" ht="15" customHeight="1" x14ac:dyDescent="0.25">
      <c r="A558" s="13" t="s">
        <v>166</v>
      </c>
      <c r="B558" s="14">
        <v>75</v>
      </c>
      <c r="C558" s="14"/>
      <c r="E558" s="13" t="s">
        <v>69</v>
      </c>
      <c r="F558" s="18" t="s">
        <v>86</v>
      </c>
    </row>
    <row r="559" spans="1:6" ht="15" customHeight="1" x14ac:dyDescent="0.25">
      <c r="A559" s="13" t="s">
        <v>157</v>
      </c>
      <c r="B559" s="14">
        <v>75</v>
      </c>
      <c r="C559" s="14"/>
      <c r="E559" s="13"/>
      <c r="F559" s="18"/>
    </row>
    <row r="560" spans="1:6" ht="15" customHeight="1" x14ac:dyDescent="0.25">
      <c r="A560" s="13" t="s">
        <v>121</v>
      </c>
      <c r="B560" s="14">
        <v>75</v>
      </c>
      <c r="C560" s="14"/>
      <c r="E560" s="13"/>
      <c r="F560" s="14"/>
    </row>
    <row r="561" spans="1:6" ht="15.75" x14ac:dyDescent="0.25">
      <c r="A561" s="13" t="s">
        <v>176</v>
      </c>
      <c r="B561" s="14">
        <v>50</v>
      </c>
      <c r="C561" s="14"/>
      <c r="E561" s="13"/>
      <c r="F561" s="14"/>
    </row>
    <row r="562" spans="1:6" ht="15" customHeight="1" x14ac:dyDescent="0.25"/>
    <row r="563" spans="1:6" ht="15" customHeight="1" x14ac:dyDescent="0.25"/>
    <row r="564" spans="1:6" ht="15" customHeight="1" x14ac:dyDescent="0.25">
      <c r="A564" t="s">
        <v>87</v>
      </c>
      <c r="E564" t="s">
        <v>87</v>
      </c>
    </row>
    <row r="565" spans="1:6" ht="15" customHeight="1" x14ac:dyDescent="0.25"/>
    <row r="568" spans="1:6" ht="15" customHeight="1" x14ac:dyDescent="0.25">
      <c r="A568" s="31" t="s">
        <v>137</v>
      </c>
      <c r="B568" s="31"/>
      <c r="C568" s="31"/>
      <c r="E568" s="31" t="s">
        <v>95</v>
      </c>
      <c r="F568" s="31"/>
    </row>
    <row r="569" spans="1:6" ht="15" customHeight="1" x14ac:dyDescent="0.3">
      <c r="A569" s="33" t="s">
        <v>321</v>
      </c>
      <c r="B569" s="33"/>
      <c r="C569" s="33"/>
      <c r="D569" s="20"/>
      <c r="E569" s="33" t="s">
        <v>322</v>
      </c>
      <c r="F569" s="33"/>
    </row>
    <row r="570" spans="1:6" ht="15" customHeight="1" x14ac:dyDescent="0.25">
      <c r="A570" s="25"/>
      <c r="B570" s="25"/>
      <c r="C570" s="25"/>
      <c r="E570" s="25"/>
      <c r="F570" s="25"/>
    </row>
    <row r="571" spans="1:6" ht="15" customHeight="1" x14ac:dyDescent="0.25">
      <c r="A571" s="44" t="s">
        <v>143</v>
      </c>
      <c r="B571" s="45"/>
      <c r="C571" s="46"/>
      <c r="D571" s="1"/>
      <c r="E571" s="44" t="s">
        <v>102</v>
      </c>
      <c r="F571" s="46"/>
    </row>
    <row r="572" spans="1:6" ht="15" customHeight="1" x14ac:dyDescent="0.25">
      <c r="A572" s="47"/>
      <c r="B572" s="48"/>
      <c r="C572" s="49"/>
      <c r="E572" s="47"/>
      <c r="F572" s="49"/>
    </row>
    <row r="573" spans="1:6" ht="15" customHeight="1" x14ac:dyDescent="0.25">
      <c r="A573" s="7" t="s">
        <v>81</v>
      </c>
      <c r="B573" s="7" t="s">
        <v>82</v>
      </c>
      <c r="C573" s="7" t="s">
        <v>83</v>
      </c>
      <c r="E573" s="7" t="s">
        <v>81</v>
      </c>
      <c r="F573" s="7" t="s">
        <v>82</v>
      </c>
    </row>
    <row r="574" spans="1:6" x14ac:dyDescent="0.25">
      <c r="A574" s="47" t="s">
        <v>79</v>
      </c>
      <c r="B574" s="48"/>
      <c r="C574" s="49"/>
      <c r="E574" s="47" t="s">
        <v>79</v>
      </c>
      <c r="F574" s="49"/>
    </row>
    <row r="575" spans="1:6" x14ac:dyDescent="0.25">
      <c r="A575" s="7" t="s">
        <v>123</v>
      </c>
      <c r="B575" s="24">
        <v>150</v>
      </c>
      <c r="C575" s="7"/>
      <c r="E575" s="52" t="s">
        <v>192</v>
      </c>
      <c r="F575" s="53" t="s">
        <v>80</v>
      </c>
    </row>
    <row r="576" spans="1:6" x14ac:dyDescent="0.25">
      <c r="A576" s="52" t="s">
        <v>192</v>
      </c>
      <c r="B576" s="24">
        <v>250</v>
      </c>
      <c r="C576" s="7"/>
      <c r="E576" s="7" t="s">
        <v>215</v>
      </c>
      <c r="F576" s="24" t="s">
        <v>177</v>
      </c>
    </row>
    <row r="577" spans="1:6" x14ac:dyDescent="0.25">
      <c r="A577" s="7" t="s">
        <v>215</v>
      </c>
      <c r="B577" s="24" t="s">
        <v>178</v>
      </c>
      <c r="C577" s="7"/>
      <c r="E577" s="7" t="s">
        <v>145</v>
      </c>
      <c r="F577" s="24" t="s">
        <v>80</v>
      </c>
    </row>
    <row r="578" spans="1:6" ht="15" customHeight="1" x14ac:dyDescent="0.25">
      <c r="A578" s="7" t="s">
        <v>145</v>
      </c>
      <c r="B578" s="24">
        <v>200</v>
      </c>
      <c r="C578" s="7"/>
      <c r="E578" s="7" t="s">
        <v>69</v>
      </c>
      <c r="F578" s="62" t="s">
        <v>93</v>
      </c>
    </row>
    <row r="579" spans="1:6" ht="15" customHeight="1" x14ac:dyDescent="0.25">
      <c r="A579" s="7" t="s">
        <v>96</v>
      </c>
      <c r="B579" s="24">
        <v>200</v>
      </c>
      <c r="C579" s="7"/>
      <c r="E579" s="7"/>
      <c r="F579" s="7"/>
    </row>
    <row r="580" spans="1:6" x14ac:dyDescent="0.25">
      <c r="A580" s="7" t="s">
        <v>184</v>
      </c>
      <c r="B580" s="24" t="s">
        <v>94</v>
      </c>
      <c r="C580" s="7"/>
      <c r="E580" s="7"/>
      <c r="F580" s="7"/>
    </row>
    <row r="581" spans="1:6" ht="15" customHeight="1" x14ac:dyDescent="0.25">
      <c r="A581" s="7" t="s">
        <v>174</v>
      </c>
      <c r="B581" s="24">
        <v>100</v>
      </c>
      <c r="C581" s="7"/>
      <c r="E581" s="7"/>
      <c r="F581" s="7"/>
    </row>
    <row r="582" spans="1:6" ht="15" customHeight="1" x14ac:dyDescent="0.25">
      <c r="A582" s="7" t="s">
        <v>323</v>
      </c>
      <c r="B582" s="24" t="s">
        <v>129</v>
      </c>
      <c r="C582" s="7"/>
      <c r="E582" s="7"/>
      <c r="F582" s="7"/>
    </row>
    <row r="583" spans="1:6" x14ac:dyDescent="0.25">
      <c r="A583" s="7" t="s">
        <v>85</v>
      </c>
      <c r="B583" s="24">
        <v>200</v>
      </c>
      <c r="C583" s="7"/>
      <c r="E583" s="47" t="s">
        <v>84</v>
      </c>
      <c r="F583" s="49"/>
    </row>
    <row r="584" spans="1:6" ht="15" customHeight="1" x14ac:dyDescent="0.25">
      <c r="A584" s="7" t="s">
        <v>88</v>
      </c>
      <c r="B584" s="24" t="s">
        <v>89</v>
      </c>
      <c r="C584" s="7"/>
      <c r="E584" s="7" t="s">
        <v>216</v>
      </c>
      <c r="F584" s="60" t="s">
        <v>217</v>
      </c>
    </row>
    <row r="585" spans="1:6" ht="15" customHeight="1" x14ac:dyDescent="0.25">
      <c r="A585" s="7" t="s">
        <v>59</v>
      </c>
      <c r="B585" s="24">
        <v>200</v>
      </c>
      <c r="C585" s="7"/>
      <c r="E585" s="7" t="s">
        <v>85</v>
      </c>
      <c r="F585" s="7" t="s">
        <v>80</v>
      </c>
    </row>
    <row r="586" spans="1:6" ht="15" customHeight="1" x14ac:dyDescent="0.25">
      <c r="A586" s="7" t="s">
        <v>90</v>
      </c>
      <c r="B586" s="24">
        <v>200</v>
      </c>
      <c r="C586" s="7"/>
      <c r="E586" s="7" t="s">
        <v>69</v>
      </c>
      <c r="F586" s="60" t="s">
        <v>86</v>
      </c>
    </row>
    <row r="587" spans="1:6" ht="15" customHeight="1" x14ac:dyDescent="0.25">
      <c r="A587" s="7"/>
      <c r="B587" s="24"/>
      <c r="C587" s="7"/>
      <c r="E587" s="7"/>
      <c r="F587" s="7"/>
    </row>
    <row r="588" spans="1:6" x14ac:dyDescent="0.25">
      <c r="A588" s="47" t="s">
        <v>91</v>
      </c>
      <c r="B588" s="48"/>
      <c r="C588" s="49"/>
      <c r="E588" s="7"/>
      <c r="F588" s="7"/>
    </row>
    <row r="589" spans="1:6" x14ac:dyDescent="0.25">
      <c r="A589" s="7" t="s">
        <v>149</v>
      </c>
      <c r="B589" s="24">
        <v>75</v>
      </c>
      <c r="C589" s="7"/>
      <c r="E589" s="7"/>
      <c r="F589" s="7"/>
    </row>
    <row r="590" spans="1:6" ht="15" customHeight="1" x14ac:dyDescent="0.25">
      <c r="A590" s="7" t="s">
        <v>181</v>
      </c>
      <c r="B590" s="24">
        <v>100</v>
      </c>
      <c r="C590" s="7"/>
      <c r="E590" s="7"/>
      <c r="F590" s="7"/>
    </row>
    <row r="591" spans="1:6" ht="15" customHeight="1" x14ac:dyDescent="0.25">
      <c r="A591" s="7" t="s">
        <v>146</v>
      </c>
      <c r="B591" s="24">
        <v>75</v>
      </c>
      <c r="C591" s="7"/>
      <c r="E591" s="7"/>
      <c r="F591" s="7"/>
    </row>
    <row r="592" spans="1:6" ht="15" customHeight="1" x14ac:dyDescent="0.25">
      <c r="A592" s="7"/>
      <c r="B592" s="24"/>
      <c r="C592" s="7"/>
    </row>
    <row r="593" spans="1:6" ht="15" customHeight="1" x14ac:dyDescent="0.25"/>
    <row r="594" spans="1:6" ht="15" customHeight="1" x14ac:dyDescent="0.25"/>
    <row r="595" spans="1:6" ht="15" customHeight="1" x14ac:dyDescent="0.25">
      <c r="A595" t="s">
        <v>116</v>
      </c>
      <c r="E595" t="s">
        <v>87</v>
      </c>
    </row>
    <row r="597" spans="1:6" x14ac:dyDescent="0.25">
      <c r="A597" s="31" t="s">
        <v>117</v>
      </c>
      <c r="B597" s="31"/>
      <c r="C597" s="31"/>
      <c r="E597" s="31" t="s">
        <v>118</v>
      </c>
      <c r="F597" s="31"/>
    </row>
    <row r="598" spans="1:6" ht="18.75" x14ac:dyDescent="0.3">
      <c r="A598" s="51" t="s">
        <v>324</v>
      </c>
      <c r="B598" s="51"/>
      <c r="C598" s="51"/>
      <c r="E598" s="51" t="s">
        <v>325</v>
      </c>
      <c r="F598" s="51"/>
    </row>
    <row r="599" spans="1:6" ht="15" customHeight="1" x14ac:dyDescent="0.25"/>
    <row r="600" spans="1:6" ht="15" customHeight="1" x14ac:dyDescent="0.25">
      <c r="A600" s="55" t="s">
        <v>143</v>
      </c>
      <c r="B600" s="56"/>
      <c r="C600" s="57"/>
      <c r="E600" s="55" t="s">
        <v>102</v>
      </c>
      <c r="F600" s="57"/>
    </row>
    <row r="601" spans="1:6" ht="15" customHeight="1" x14ac:dyDescent="0.25">
      <c r="A601" s="7"/>
      <c r="B601" s="7"/>
      <c r="C601" s="7"/>
      <c r="E601" s="7"/>
      <c r="F601" s="7"/>
    </row>
    <row r="602" spans="1:6" x14ac:dyDescent="0.25">
      <c r="A602" s="6" t="s">
        <v>81</v>
      </c>
      <c r="B602" s="6" t="s">
        <v>82</v>
      </c>
      <c r="C602" s="6" t="s">
        <v>83</v>
      </c>
      <c r="E602" s="6" t="s">
        <v>81</v>
      </c>
      <c r="F602" s="6" t="s">
        <v>82</v>
      </c>
    </row>
    <row r="603" spans="1:6" x14ac:dyDescent="0.25">
      <c r="A603" s="47" t="s">
        <v>79</v>
      </c>
      <c r="B603" s="48"/>
      <c r="C603" s="49"/>
      <c r="E603" s="47" t="s">
        <v>79</v>
      </c>
      <c r="F603" s="49"/>
    </row>
    <row r="604" spans="1:6" x14ac:dyDescent="0.25">
      <c r="A604" s="7" t="s">
        <v>154</v>
      </c>
      <c r="B604" s="24">
        <v>150</v>
      </c>
      <c r="C604" s="58"/>
      <c r="E604" s="7" t="s">
        <v>326</v>
      </c>
      <c r="F604" s="54" t="s">
        <v>80</v>
      </c>
    </row>
    <row r="605" spans="1:6" x14ac:dyDescent="0.25">
      <c r="A605" s="7" t="s">
        <v>327</v>
      </c>
      <c r="B605" s="24">
        <v>120</v>
      </c>
      <c r="C605" s="7"/>
      <c r="E605" s="7" t="s">
        <v>236</v>
      </c>
      <c r="F605" s="54" t="s">
        <v>80</v>
      </c>
    </row>
    <row r="606" spans="1:6" x14ac:dyDescent="0.25">
      <c r="A606" s="7" t="s">
        <v>326</v>
      </c>
      <c r="B606" s="24">
        <v>250</v>
      </c>
      <c r="C606" s="58"/>
      <c r="E606" s="7" t="s">
        <v>232</v>
      </c>
      <c r="F606" s="54" t="s">
        <v>80</v>
      </c>
    </row>
    <row r="607" spans="1:6" ht="15" customHeight="1" x14ac:dyDescent="0.25">
      <c r="A607" s="7" t="s">
        <v>236</v>
      </c>
      <c r="B607" s="24">
        <v>200</v>
      </c>
      <c r="C607" s="58"/>
      <c r="E607" s="7" t="s">
        <v>69</v>
      </c>
      <c r="F607" s="59" t="s">
        <v>93</v>
      </c>
    </row>
    <row r="608" spans="1:6" ht="15" customHeight="1" x14ac:dyDescent="0.25">
      <c r="A608" s="7" t="s">
        <v>103</v>
      </c>
      <c r="B608" s="24">
        <v>200</v>
      </c>
      <c r="C608" s="58"/>
      <c r="E608" s="7"/>
      <c r="F608" s="54"/>
    </row>
    <row r="609" spans="1:6" x14ac:dyDescent="0.25">
      <c r="A609" s="7" t="s">
        <v>328</v>
      </c>
      <c r="B609" s="24" t="s">
        <v>94</v>
      </c>
      <c r="C609" s="58"/>
      <c r="E609" s="7"/>
      <c r="F609" s="27"/>
    </row>
    <row r="610" spans="1:6" x14ac:dyDescent="0.25">
      <c r="A610" s="7" t="s">
        <v>329</v>
      </c>
      <c r="B610" s="24" t="s">
        <v>160</v>
      </c>
      <c r="C610" s="7"/>
      <c r="E610" s="7"/>
      <c r="F610" s="54"/>
    </row>
    <row r="611" spans="1:6" x14ac:dyDescent="0.25">
      <c r="A611" s="7" t="s">
        <v>232</v>
      </c>
      <c r="B611" s="24">
        <v>200</v>
      </c>
      <c r="C611" s="58"/>
      <c r="E611" s="7"/>
      <c r="F611" s="27"/>
    </row>
    <row r="612" spans="1:6" ht="15" customHeight="1" x14ac:dyDescent="0.25">
      <c r="A612" s="7" t="s">
        <v>85</v>
      </c>
      <c r="B612" s="24">
        <v>200</v>
      </c>
      <c r="C612" s="58"/>
      <c r="E612" s="7"/>
      <c r="F612" s="27"/>
    </row>
    <row r="613" spans="1:6" ht="15" customHeight="1" x14ac:dyDescent="0.25">
      <c r="A613" s="7" t="s">
        <v>88</v>
      </c>
      <c r="B613" s="24" t="s">
        <v>89</v>
      </c>
      <c r="C613" s="58"/>
      <c r="E613" s="47" t="s">
        <v>84</v>
      </c>
      <c r="F613" s="49"/>
    </row>
    <row r="614" spans="1:6" ht="15" customHeight="1" x14ac:dyDescent="0.25">
      <c r="A614" s="7" t="s">
        <v>59</v>
      </c>
      <c r="B614" s="24">
        <v>200</v>
      </c>
      <c r="C614" s="58"/>
      <c r="E614" s="7" t="s">
        <v>99</v>
      </c>
      <c r="F614" s="27" t="s">
        <v>97</v>
      </c>
    </row>
    <row r="615" spans="1:6" ht="15" customHeight="1" x14ac:dyDescent="0.25">
      <c r="A615" s="7" t="s">
        <v>90</v>
      </c>
      <c r="B615" s="24">
        <v>200</v>
      </c>
      <c r="C615" s="58"/>
      <c r="E615" s="7" t="s">
        <v>330</v>
      </c>
      <c r="F615" s="24" t="s">
        <v>164</v>
      </c>
    </row>
    <row r="616" spans="1:6" ht="15" customHeight="1" x14ac:dyDescent="0.25">
      <c r="A616" s="7" t="s">
        <v>69</v>
      </c>
      <c r="B616" s="24">
        <v>30</v>
      </c>
      <c r="C616" s="58"/>
      <c r="E616" s="7" t="s">
        <v>85</v>
      </c>
      <c r="F616" s="27" t="s">
        <v>80</v>
      </c>
    </row>
    <row r="617" spans="1:6" ht="15" customHeight="1" x14ac:dyDescent="0.25">
      <c r="A617" s="7"/>
      <c r="B617" s="24"/>
      <c r="C617" s="58"/>
      <c r="E617" s="7" t="s">
        <v>69</v>
      </c>
      <c r="F617" s="27" t="s">
        <v>86</v>
      </c>
    </row>
    <row r="618" spans="1:6" ht="15" customHeight="1" x14ac:dyDescent="0.25">
      <c r="A618" s="47" t="s">
        <v>91</v>
      </c>
      <c r="B618" s="48"/>
      <c r="C618" s="49"/>
      <c r="E618" s="7"/>
      <c r="F618" s="27"/>
    </row>
    <row r="619" spans="1:6" ht="15" customHeight="1" x14ac:dyDescent="0.25">
      <c r="A619" s="7" t="s">
        <v>131</v>
      </c>
      <c r="B619" s="24">
        <v>70</v>
      </c>
      <c r="C619" s="7"/>
      <c r="E619" s="7"/>
      <c r="F619" s="27"/>
    </row>
    <row r="620" spans="1:6" ht="15" customHeight="1" x14ac:dyDescent="0.25">
      <c r="A620" s="7" t="s">
        <v>331</v>
      </c>
      <c r="B620" s="24">
        <v>75</v>
      </c>
      <c r="C620" s="7"/>
      <c r="E620" s="7"/>
      <c r="F620" s="27"/>
    </row>
    <row r="621" spans="1:6" ht="15" customHeight="1" x14ac:dyDescent="0.25">
      <c r="A621" s="7" t="s">
        <v>111</v>
      </c>
      <c r="B621" s="24">
        <v>100</v>
      </c>
      <c r="C621" s="7"/>
      <c r="E621" s="7"/>
      <c r="F621" s="27"/>
    </row>
    <row r="622" spans="1:6" ht="15" customHeight="1" x14ac:dyDescent="0.25">
      <c r="A622" s="7"/>
      <c r="B622" s="24"/>
      <c r="C622" s="7"/>
      <c r="E622" s="7"/>
      <c r="F622" s="27"/>
    </row>
    <row r="623" spans="1:6" ht="15" customHeight="1" x14ac:dyDescent="0.25"/>
    <row r="624" spans="1:6" ht="15" customHeight="1" x14ac:dyDescent="0.25"/>
    <row r="625" spans="1:6" ht="15" customHeight="1" x14ac:dyDescent="0.25">
      <c r="A625" t="s">
        <v>116</v>
      </c>
    </row>
    <row r="626" spans="1:6" x14ac:dyDescent="0.25">
      <c r="E626" t="s">
        <v>87</v>
      </c>
    </row>
    <row r="627" spans="1:6" ht="15" customHeight="1" x14ac:dyDescent="0.25"/>
    <row r="628" spans="1:6" ht="15" customHeight="1" x14ac:dyDescent="0.25">
      <c r="B628" s="30" t="s">
        <v>100</v>
      </c>
      <c r="C628" s="30"/>
      <c r="E628" s="31" t="s">
        <v>95</v>
      </c>
      <c r="F628" s="31"/>
    </row>
    <row r="629" spans="1:6" ht="15" customHeight="1" x14ac:dyDescent="0.3">
      <c r="A629" s="21" t="s">
        <v>332</v>
      </c>
      <c r="B629" s="32" t="s">
        <v>101</v>
      </c>
      <c r="C629" s="32"/>
      <c r="D629" s="20"/>
      <c r="E629" s="33" t="s">
        <v>333</v>
      </c>
      <c r="F629" s="33"/>
    </row>
    <row r="630" spans="1:6" ht="15" customHeight="1" x14ac:dyDescent="0.25">
      <c r="A630" s="21"/>
      <c r="B630" s="29"/>
      <c r="C630" s="29"/>
      <c r="E630" s="28"/>
      <c r="F630" s="28"/>
    </row>
    <row r="631" spans="1:6" ht="15" customHeight="1" x14ac:dyDescent="0.25">
      <c r="A631" s="34" t="s">
        <v>77</v>
      </c>
      <c r="B631" s="35"/>
      <c r="C631" s="36"/>
      <c r="E631" s="50" t="s">
        <v>78</v>
      </c>
      <c r="F631" s="50"/>
    </row>
    <row r="632" spans="1:6" ht="15" customHeight="1" x14ac:dyDescent="0.25">
      <c r="A632" s="37"/>
      <c r="B632" s="38"/>
      <c r="C632" s="39"/>
      <c r="E632" s="50"/>
      <c r="F632" s="50"/>
    </row>
    <row r="633" spans="1:6" ht="15" customHeight="1" x14ac:dyDescent="0.25">
      <c r="A633" s="16" t="s">
        <v>81</v>
      </c>
      <c r="B633" s="16" t="s">
        <v>82</v>
      </c>
      <c r="C633" s="16" t="s">
        <v>83</v>
      </c>
      <c r="E633" s="16" t="s">
        <v>81</v>
      </c>
      <c r="F633" s="16" t="s">
        <v>82</v>
      </c>
    </row>
    <row r="634" spans="1:6" ht="15" customHeight="1" x14ac:dyDescent="0.25">
      <c r="A634" s="40" t="s">
        <v>79</v>
      </c>
      <c r="B634" s="41"/>
      <c r="C634" s="42"/>
      <c r="E634" s="43" t="s">
        <v>79</v>
      </c>
      <c r="F634" s="43"/>
    </row>
    <row r="635" spans="1:6" ht="15.75" x14ac:dyDescent="0.25">
      <c r="A635" s="17" t="s">
        <v>204</v>
      </c>
      <c r="B635" s="19">
        <v>150</v>
      </c>
      <c r="C635" s="23"/>
      <c r="E635" s="17" t="s">
        <v>158</v>
      </c>
      <c r="F635" s="19" t="s">
        <v>80</v>
      </c>
    </row>
    <row r="636" spans="1:6" ht="15.75" x14ac:dyDescent="0.25">
      <c r="A636" s="17" t="s">
        <v>158</v>
      </c>
      <c r="B636" s="14">
        <v>250</v>
      </c>
      <c r="C636" s="22"/>
      <c r="E636" s="17" t="s">
        <v>96</v>
      </c>
      <c r="F636" s="19" t="s">
        <v>97</v>
      </c>
    </row>
    <row r="637" spans="1:6" ht="15.75" x14ac:dyDescent="0.25">
      <c r="A637" s="17" t="s">
        <v>96</v>
      </c>
      <c r="B637" s="14">
        <v>200</v>
      </c>
      <c r="C637" s="22"/>
      <c r="E637" s="15" t="s">
        <v>175</v>
      </c>
      <c r="F637" s="14" t="s">
        <v>98</v>
      </c>
    </row>
    <row r="638" spans="1:6" ht="15.75" x14ac:dyDescent="0.25">
      <c r="A638" s="15" t="s">
        <v>175</v>
      </c>
      <c r="B638" s="14" t="s">
        <v>94</v>
      </c>
      <c r="C638" s="22"/>
      <c r="E638" s="13" t="s">
        <v>24</v>
      </c>
      <c r="F638" s="14" t="s">
        <v>80</v>
      </c>
    </row>
    <row r="639" spans="1:6" ht="15.75" x14ac:dyDescent="0.25">
      <c r="A639" s="13" t="s">
        <v>205</v>
      </c>
      <c r="B639" s="14">
        <v>110</v>
      </c>
      <c r="C639" s="14"/>
      <c r="E639" s="13" t="s">
        <v>69</v>
      </c>
      <c r="F639" s="18" t="s">
        <v>93</v>
      </c>
    </row>
    <row r="640" spans="1:6" ht="15.75" x14ac:dyDescent="0.25">
      <c r="A640" s="13" t="s">
        <v>24</v>
      </c>
      <c r="B640" s="14">
        <v>200</v>
      </c>
      <c r="C640" s="22"/>
      <c r="E640" s="13"/>
      <c r="F640" s="14"/>
    </row>
    <row r="641" spans="1:6" ht="15.75" x14ac:dyDescent="0.25">
      <c r="A641" s="13" t="s">
        <v>85</v>
      </c>
      <c r="B641" s="14">
        <v>200</v>
      </c>
      <c r="C641" s="22"/>
      <c r="E641" s="13"/>
      <c r="F641" s="14"/>
    </row>
    <row r="642" spans="1:6" ht="15.75" x14ac:dyDescent="0.25">
      <c r="A642" s="13" t="s">
        <v>88</v>
      </c>
      <c r="B642" s="14" t="s">
        <v>89</v>
      </c>
      <c r="C642" s="22"/>
      <c r="E642" s="13"/>
      <c r="F642" s="14"/>
    </row>
    <row r="643" spans="1:6" ht="15" customHeight="1" x14ac:dyDescent="0.25">
      <c r="A643" s="13" t="s">
        <v>90</v>
      </c>
      <c r="B643" s="14">
        <v>200</v>
      </c>
      <c r="C643" s="22"/>
      <c r="E643" s="13"/>
      <c r="F643" s="14"/>
    </row>
    <row r="644" spans="1:6" ht="15" customHeight="1" x14ac:dyDescent="0.25">
      <c r="A644" s="13" t="s">
        <v>59</v>
      </c>
      <c r="B644" s="14">
        <v>200</v>
      </c>
      <c r="C644" s="22"/>
      <c r="E644" s="40" t="s">
        <v>84</v>
      </c>
      <c r="F644" s="42"/>
    </row>
    <row r="645" spans="1:6" ht="15" customHeight="1" x14ac:dyDescent="0.25">
      <c r="A645" s="13" t="s">
        <v>69</v>
      </c>
      <c r="B645" s="14">
        <v>30</v>
      </c>
      <c r="C645" s="22"/>
      <c r="E645" s="13" t="s">
        <v>171</v>
      </c>
      <c r="F645" s="14" t="s">
        <v>80</v>
      </c>
    </row>
    <row r="646" spans="1:6" ht="15" customHeight="1" x14ac:dyDescent="0.25">
      <c r="A646" s="13"/>
      <c r="B646" s="14"/>
      <c r="C646" s="14"/>
      <c r="E646" s="13" t="s">
        <v>241</v>
      </c>
      <c r="F646" s="18" t="s">
        <v>170</v>
      </c>
    </row>
    <row r="647" spans="1:6" ht="15" customHeight="1" x14ac:dyDescent="0.25">
      <c r="A647" s="40" t="s">
        <v>91</v>
      </c>
      <c r="B647" s="41"/>
      <c r="C647" s="42"/>
      <c r="E647" s="13" t="s">
        <v>85</v>
      </c>
      <c r="F647" s="14" t="s">
        <v>80</v>
      </c>
    </row>
    <row r="648" spans="1:6" ht="15" customHeight="1" x14ac:dyDescent="0.25">
      <c r="A648" s="13" t="s">
        <v>122</v>
      </c>
      <c r="B648" s="14">
        <v>100</v>
      </c>
      <c r="C648" s="22"/>
      <c r="E648" s="13" t="s">
        <v>69</v>
      </c>
      <c r="F648" s="18" t="s">
        <v>86</v>
      </c>
    </row>
    <row r="649" spans="1:6" ht="15" customHeight="1" x14ac:dyDescent="0.25">
      <c r="A649" s="13" t="s">
        <v>150</v>
      </c>
      <c r="B649" s="14">
        <v>50</v>
      </c>
      <c r="C649" s="22"/>
      <c r="E649" s="13"/>
      <c r="F649" s="18"/>
    </row>
    <row r="650" spans="1:6" ht="15" customHeight="1" x14ac:dyDescent="0.25">
      <c r="A650" s="13" t="s">
        <v>112</v>
      </c>
      <c r="B650" s="14">
        <v>75</v>
      </c>
      <c r="C650" s="22"/>
      <c r="E650" s="13"/>
      <c r="F650" s="14"/>
    </row>
    <row r="651" spans="1:6" ht="15.75" x14ac:dyDescent="0.25">
      <c r="A651" s="13"/>
      <c r="B651" s="14"/>
      <c r="C651" s="22"/>
      <c r="E651" s="13"/>
      <c r="F651" s="14"/>
    </row>
    <row r="652" spans="1:6" ht="15" customHeight="1" x14ac:dyDescent="0.25"/>
    <row r="653" spans="1:6" ht="15" customHeight="1" x14ac:dyDescent="0.25"/>
    <row r="654" spans="1:6" ht="15" customHeight="1" x14ac:dyDescent="0.25">
      <c r="A654" t="s">
        <v>87</v>
      </c>
      <c r="E654" t="s">
        <v>87</v>
      </c>
    </row>
    <row r="655" spans="1:6" ht="15" customHeight="1" x14ac:dyDescent="0.25"/>
    <row r="656" spans="1:6" ht="15" customHeight="1" x14ac:dyDescent="0.25"/>
    <row r="657" spans="1:6" ht="15" customHeight="1" x14ac:dyDescent="0.25">
      <c r="B657" s="30" t="s">
        <v>100</v>
      </c>
      <c r="C657" s="30"/>
      <c r="E657" s="31" t="s">
        <v>95</v>
      </c>
      <c r="F657" s="31"/>
    </row>
    <row r="658" spans="1:6" ht="15" customHeight="1" x14ac:dyDescent="0.3">
      <c r="A658" s="21" t="s">
        <v>334</v>
      </c>
      <c r="B658" s="32" t="s">
        <v>101</v>
      </c>
      <c r="C658" s="32"/>
      <c r="D658" s="20"/>
      <c r="E658" s="33" t="s">
        <v>335</v>
      </c>
      <c r="F658" s="33"/>
    </row>
    <row r="659" spans="1:6" x14ac:dyDescent="0.25">
      <c r="A659" s="21"/>
      <c r="B659" s="29"/>
      <c r="C659" s="29"/>
      <c r="E659" s="28"/>
      <c r="F659" s="28"/>
    </row>
    <row r="660" spans="1:6" x14ac:dyDescent="0.25">
      <c r="A660" s="34" t="s">
        <v>77</v>
      </c>
      <c r="B660" s="35"/>
      <c r="C660" s="36"/>
      <c r="E660" s="50" t="s">
        <v>78</v>
      </c>
      <c r="F660" s="50"/>
    </row>
    <row r="661" spans="1:6" x14ac:dyDescent="0.25">
      <c r="A661" s="37"/>
      <c r="B661" s="38"/>
      <c r="C661" s="39"/>
      <c r="E661" s="50"/>
      <c r="F661" s="50"/>
    </row>
    <row r="662" spans="1:6" ht="15" customHeight="1" x14ac:dyDescent="0.25">
      <c r="A662" s="16" t="s">
        <v>81</v>
      </c>
      <c r="B662" s="16" t="s">
        <v>82</v>
      </c>
      <c r="C662" s="16" t="s">
        <v>83</v>
      </c>
      <c r="E662" s="16" t="s">
        <v>81</v>
      </c>
      <c r="F662" s="16" t="s">
        <v>82</v>
      </c>
    </row>
    <row r="663" spans="1:6" ht="15" customHeight="1" x14ac:dyDescent="0.25">
      <c r="A663" s="40" t="s">
        <v>79</v>
      </c>
      <c r="B663" s="41"/>
      <c r="C663" s="42"/>
      <c r="E663" s="43" t="s">
        <v>79</v>
      </c>
      <c r="F663" s="43"/>
    </row>
    <row r="664" spans="1:6" ht="15" customHeight="1" x14ac:dyDescent="0.25">
      <c r="A664" s="7" t="s">
        <v>134</v>
      </c>
      <c r="B664" s="19">
        <v>150</v>
      </c>
      <c r="C664" s="23"/>
      <c r="E664" s="7" t="s">
        <v>92</v>
      </c>
      <c r="F664" s="24" t="s">
        <v>80</v>
      </c>
    </row>
    <row r="665" spans="1:6" ht="15.75" x14ac:dyDescent="0.25">
      <c r="A665" s="13" t="s">
        <v>194</v>
      </c>
      <c r="B665" s="14">
        <v>150</v>
      </c>
      <c r="C665" s="22"/>
      <c r="E665" s="17" t="s">
        <v>104</v>
      </c>
      <c r="F665" s="19" t="s">
        <v>97</v>
      </c>
    </row>
    <row r="666" spans="1:6" ht="15.75" x14ac:dyDescent="0.25">
      <c r="A666" s="7" t="s">
        <v>92</v>
      </c>
      <c r="B666" s="14">
        <v>250</v>
      </c>
      <c r="C666" s="22"/>
      <c r="E666" s="13" t="s">
        <v>159</v>
      </c>
      <c r="F666" s="14" t="s">
        <v>114</v>
      </c>
    </row>
    <row r="667" spans="1:6" ht="15.75" x14ac:dyDescent="0.25">
      <c r="A667" s="17" t="s">
        <v>104</v>
      </c>
      <c r="B667" s="14">
        <v>200</v>
      </c>
      <c r="C667" s="22"/>
      <c r="E667" s="15" t="s">
        <v>59</v>
      </c>
      <c r="F667" s="14" t="s">
        <v>97</v>
      </c>
    </row>
    <row r="668" spans="1:6" ht="15.75" x14ac:dyDescent="0.25">
      <c r="A668" s="13" t="s">
        <v>126</v>
      </c>
      <c r="B668" s="14">
        <v>100</v>
      </c>
      <c r="C668" s="22"/>
      <c r="E668" s="13" t="s">
        <v>69</v>
      </c>
      <c r="F668" s="18" t="s">
        <v>93</v>
      </c>
    </row>
    <row r="669" spans="1:6" ht="15.75" x14ac:dyDescent="0.25">
      <c r="A669" s="13" t="s">
        <v>133</v>
      </c>
      <c r="B669" s="14">
        <v>110</v>
      </c>
      <c r="C669" s="22"/>
      <c r="E669" s="13"/>
      <c r="F669" s="18"/>
    </row>
    <row r="670" spans="1:6" ht="15.75" x14ac:dyDescent="0.25">
      <c r="A670" s="13" t="s">
        <v>85</v>
      </c>
      <c r="B670" s="14">
        <v>200</v>
      </c>
      <c r="C670" s="22"/>
      <c r="E670" s="13"/>
      <c r="F670" s="14"/>
    </row>
    <row r="671" spans="1:6" ht="15.75" x14ac:dyDescent="0.25">
      <c r="A671" s="13" t="s">
        <v>88</v>
      </c>
      <c r="B671" s="14" t="s">
        <v>89</v>
      </c>
      <c r="C671" s="22"/>
      <c r="E671" s="13"/>
      <c r="F671" s="14"/>
    </row>
    <row r="672" spans="1:6" ht="15" customHeight="1" x14ac:dyDescent="0.25">
      <c r="A672" s="13" t="s">
        <v>90</v>
      </c>
      <c r="B672" s="14">
        <v>200</v>
      </c>
      <c r="C672" s="22"/>
      <c r="E672" s="13"/>
      <c r="F672" s="14"/>
    </row>
    <row r="673" spans="1:6" ht="15" customHeight="1" x14ac:dyDescent="0.25">
      <c r="A673" s="13" t="s">
        <v>59</v>
      </c>
      <c r="B673" s="14">
        <v>200</v>
      </c>
      <c r="C673" s="22"/>
      <c r="E673" s="13"/>
      <c r="F673" s="14"/>
    </row>
    <row r="674" spans="1:6" ht="15" customHeight="1" x14ac:dyDescent="0.25">
      <c r="A674" s="13" t="s">
        <v>69</v>
      </c>
      <c r="B674" s="14">
        <v>30</v>
      </c>
      <c r="C674" s="22"/>
      <c r="E674" s="40" t="s">
        <v>84</v>
      </c>
      <c r="F674" s="42"/>
    </row>
    <row r="675" spans="1:6" ht="15" customHeight="1" x14ac:dyDescent="0.25">
      <c r="A675" s="13"/>
      <c r="B675" s="14"/>
      <c r="C675" s="22"/>
      <c r="E675" s="13" t="s">
        <v>336</v>
      </c>
      <c r="F675" s="14" t="s">
        <v>337</v>
      </c>
    </row>
    <row r="676" spans="1:6" ht="15" customHeight="1" x14ac:dyDescent="0.25">
      <c r="A676" s="40" t="s">
        <v>91</v>
      </c>
      <c r="B676" s="41"/>
      <c r="C676" s="42"/>
      <c r="E676" s="13" t="s">
        <v>85</v>
      </c>
      <c r="F676" s="14" t="s">
        <v>80</v>
      </c>
    </row>
    <row r="677" spans="1:6" ht="15" customHeight="1" x14ac:dyDescent="0.25">
      <c r="A677" s="13" t="s">
        <v>105</v>
      </c>
      <c r="B677" s="14">
        <v>50</v>
      </c>
      <c r="C677" s="22"/>
      <c r="E677" s="13" t="s">
        <v>69</v>
      </c>
      <c r="F677" s="18" t="s">
        <v>86</v>
      </c>
    </row>
    <row r="678" spans="1:6" ht="15" customHeight="1" x14ac:dyDescent="0.25">
      <c r="A678" s="13" t="s">
        <v>338</v>
      </c>
      <c r="B678" s="14">
        <v>75</v>
      </c>
      <c r="C678" s="22"/>
      <c r="E678" s="13"/>
      <c r="F678" s="14"/>
    </row>
    <row r="679" spans="1:6" ht="15" customHeight="1" x14ac:dyDescent="0.25">
      <c r="A679" s="13" t="s">
        <v>141</v>
      </c>
      <c r="B679" s="14">
        <v>75</v>
      </c>
      <c r="C679" s="22"/>
      <c r="E679" s="13"/>
      <c r="F679" s="14"/>
    </row>
    <row r="680" spans="1:6" ht="15" customHeight="1" x14ac:dyDescent="0.25">
      <c r="A680" s="13" t="s">
        <v>339</v>
      </c>
      <c r="B680" s="14">
        <v>50</v>
      </c>
      <c r="C680" s="22"/>
      <c r="E680" s="13"/>
      <c r="F680" s="14"/>
    </row>
    <row r="681" spans="1:6" ht="15" customHeight="1" x14ac:dyDescent="0.25"/>
    <row r="683" spans="1:6" x14ac:dyDescent="0.25">
      <c r="A683" t="s">
        <v>87</v>
      </c>
      <c r="E683" t="s">
        <v>87</v>
      </c>
    </row>
    <row r="684" spans="1:6" ht="15" customHeight="1" x14ac:dyDescent="0.25"/>
    <row r="685" spans="1:6" ht="15" customHeight="1" x14ac:dyDescent="0.25"/>
    <row r="686" spans="1:6" ht="15" customHeight="1" x14ac:dyDescent="0.25"/>
    <row r="687" spans="1:6" ht="15" customHeight="1" x14ac:dyDescent="0.25"/>
    <row r="689" ht="15" customHeight="1" x14ac:dyDescent="0.25"/>
    <row r="690" ht="15" customHeight="1" x14ac:dyDescent="0.25"/>
    <row r="691" ht="15" customHeight="1" x14ac:dyDescent="0.25"/>
    <row r="692" ht="15" customHeight="1" x14ac:dyDescent="0.25"/>
    <row r="694" ht="15" customHeight="1" x14ac:dyDescent="0.25"/>
    <row r="695" ht="15" customHeight="1" x14ac:dyDescent="0.25"/>
    <row r="697" ht="15" customHeight="1" x14ac:dyDescent="0.25"/>
    <row r="698" ht="15" customHeight="1" x14ac:dyDescent="0.25"/>
    <row r="701" ht="15" customHeight="1" x14ac:dyDescent="0.25"/>
    <row r="702" ht="15" customHeight="1" x14ac:dyDescent="0.25"/>
    <row r="703" ht="15" customHeight="1" x14ac:dyDescent="0.25"/>
    <row r="704" ht="15" customHeight="1" x14ac:dyDescent="0.25"/>
    <row r="705" ht="15" customHeight="1" x14ac:dyDescent="0.25"/>
    <row r="711" ht="15" customHeight="1" x14ac:dyDescent="0.25"/>
    <row r="712" ht="15" customHeight="1" x14ac:dyDescent="0.25"/>
    <row r="713" ht="15" customHeight="1" x14ac:dyDescent="0.25"/>
    <row r="714" ht="15" customHeight="1" x14ac:dyDescent="0.25"/>
    <row r="715" ht="15" customHeight="1" x14ac:dyDescent="0.25"/>
    <row r="716" ht="15" customHeight="1" x14ac:dyDescent="0.25"/>
    <row r="719" ht="15" customHeight="1" x14ac:dyDescent="0.25"/>
    <row r="720" ht="15" customHeight="1" x14ac:dyDescent="0.25"/>
    <row r="721" ht="15" customHeight="1" x14ac:dyDescent="0.25"/>
    <row r="724" ht="15" customHeight="1" x14ac:dyDescent="0.25"/>
    <row r="725" ht="15" customHeight="1" x14ac:dyDescent="0.25"/>
    <row r="726" ht="15" customHeight="1" x14ac:dyDescent="0.25"/>
    <row r="727" ht="15" customHeight="1" x14ac:dyDescent="0.25"/>
    <row r="730" ht="15" customHeight="1" x14ac:dyDescent="0.25"/>
    <row r="731" ht="15" customHeight="1" x14ac:dyDescent="0.25"/>
    <row r="732" ht="15" customHeight="1" x14ac:dyDescent="0.25"/>
    <row r="733" ht="15" customHeight="1" x14ac:dyDescent="0.25"/>
    <row r="737" ht="15" customHeight="1" x14ac:dyDescent="0.25"/>
    <row r="738" ht="15" customHeight="1" x14ac:dyDescent="0.25"/>
    <row r="744" ht="15" customHeight="1" x14ac:dyDescent="0.25"/>
    <row r="745" ht="15" customHeight="1" x14ac:dyDescent="0.25"/>
    <row r="746" ht="15" customHeight="1" x14ac:dyDescent="0.25"/>
    <row r="747" ht="15" customHeight="1" x14ac:dyDescent="0.25"/>
    <row r="762" ht="15" customHeight="1" x14ac:dyDescent="0.25"/>
    <row r="763" ht="15" customHeight="1" x14ac:dyDescent="0.25"/>
    <row r="772" ht="15" customHeight="1" x14ac:dyDescent="0.25"/>
    <row r="773" ht="15" customHeight="1" x14ac:dyDescent="0.25"/>
  </sheetData>
  <mergeCells count="236">
    <mergeCell ref="A660:C661"/>
    <mergeCell ref="E660:F661"/>
    <mergeCell ref="A663:C663"/>
    <mergeCell ref="E663:F663"/>
    <mergeCell ref="A631:C632"/>
    <mergeCell ref="E631:F632"/>
    <mergeCell ref="A634:C634"/>
    <mergeCell ref="E634:F634"/>
    <mergeCell ref="E644:F644"/>
    <mergeCell ref="A647:C647"/>
    <mergeCell ref="B657:C657"/>
    <mergeCell ref="B658:C658"/>
    <mergeCell ref="E658:F658"/>
    <mergeCell ref="A588:C588"/>
    <mergeCell ref="A597:C597"/>
    <mergeCell ref="E597:F597"/>
    <mergeCell ref="A598:C598"/>
    <mergeCell ref="E598:F598"/>
    <mergeCell ref="A600:C600"/>
    <mergeCell ref="E600:F600"/>
    <mergeCell ref="A603:C603"/>
    <mergeCell ref="E603:F603"/>
    <mergeCell ref="A541:C542"/>
    <mergeCell ref="E541:F542"/>
    <mergeCell ref="A544:C544"/>
    <mergeCell ref="E544:F544"/>
    <mergeCell ref="E554:F554"/>
    <mergeCell ref="A557:C557"/>
    <mergeCell ref="A568:C568"/>
    <mergeCell ref="E568:F568"/>
    <mergeCell ref="A569:C569"/>
    <mergeCell ref="E569:F569"/>
    <mergeCell ref="B508:C508"/>
    <mergeCell ref="E508:F508"/>
    <mergeCell ref="B509:C509"/>
    <mergeCell ref="E509:F509"/>
    <mergeCell ref="A511:C512"/>
    <mergeCell ref="E511:F512"/>
    <mergeCell ref="E514:F514"/>
    <mergeCell ref="A524:C524"/>
    <mergeCell ref="B538:C538"/>
    <mergeCell ref="E538:F538"/>
    <mergeCell ref="A469:C469"/>
    <mergeCell ref="B479:C479"/>
    <mergeCell ref="E479:F479"/>
    <mergeCell ref="B480:C480"/>
    <mergeCell ref="E480:F480"/>
    <mergeCell ref="A482:C483"/>
    <mergeCell ref="E482:F483"/>
    <mergeCell ref="A485:C485"/>
    <mergeCell ref="E485:F485"/>
    <mergeCell ref="E437:F437"/>
    <mergeCell ref="A440:C440"/>
    <mergeCell ref="B450:C450"/>
    <mergeCell ref="E450:F450"/>
    <mergeCell ref="B451:C451"/>
    <mergeCell ref="E451:F451"/>
    <mergeCell ref="A453:C454"/>
    <mergeCell ref="E453:F454"/>
    <mergeCell ref="A456:C456"/>
    <mergeCell ref="E456:F456"/>
    <mergeCell ref="A346:C346"/>
    <mergeCell ref="B362:C362"/>
    <mergeCell ref="E362:F362"/>
    <mergeCell ref="B363:C363"/>
    <mergeCell ref="E363:F363"/>
    <mergeCell ref="A365:C366"/>
    <mergeCell ref="E365:F366"/>
    <mergeCell ref="A368:C368"/>
    <mergeCell ref="E368:F368"/>
    <mergeCell ref="E316:F316"/>
    <mergeCell ref="A319:C319"/>
    <mergeCell ref="B329:C329"/>
    <mergeCell ref="E329:F329"/>
    <mergeCell ref="B330:C330"/>
    <mergeCell ref="E330:F330"/>
    <mergeCell ref="A332:C333"/>
    <mergeCell ref="E332:F333"/>
    <mergeCell ref="A335:C335"/>
    <mergeCell ref="E335:F335"/>
    <mergeCell ref="A289:C289"/>
    <mergeCell ref="B300:C300"/>
    <mergeCell ref="E300:F300"/>
    <mergeCell ref="B301:C301"/>
    <mergeCell ref="E301:F301"/>
    <mergeCell ref="A303:C304"/>
    <mergeCell ref="E303:F304"/>
    <mergeCell ref="A306:C306"/>
    <mergeCell ref="E306:F306"/>
    <mergeCell ref="E258:F258"/>
    <mergeCell ref="A261:C261"/>
    <mergeCell ref="B270:C270"/>
    <mergeCell ref="E270:F270"/>
    <mergeCell ref="B271:C271"/>
    <mergeCell ref="E271:F271"/>
    <mergeCell ref="A273:C274"/>
    <mergeCell ref="E273:F274"/>
    <mergeCell ref="A276:C276"/>
    <mergeCell ref="E276:F276"/>
    <mergeCell ref="E229:F229"/>
    <mergeCell ref="A232:C232"/>
    <mergeCell ref="B242:C242"/>
    <mergeCell ref="E242:F242"/>
    <mergeCell ref="B243:C243"/>
    <mergeCell ref="E243:F243"/>
    <mergeCell ref="A245:C246"/>
    <mergeCell ref="E245:F246"/>
    <mergeCell ref="A248:C248"/>
    <mergeCell ref="E248:F248"/>
    <mergeCell ref="E201:F201"/>
    <mergeCell ref="A204:C204"/>
    <mergeCell ref="B213:C213"/>
    <mergeCell ref="E213:F213"/>
    <mergeCell ref="B214:C214"/>
    <mergeCell ref="E214:F214"/>
    <mergeCell ref="A216:C217"/>
    <mergeCell ref="E216:F217"/>
    <mergeCell ref="A219:C219"/>
    <mergeCell ref="E168:F168"/>
    <mergeCell ref="A169:C169"/>
    <mergeCell ref="B185:C185"/>
    <mergeCell ref="E185:F185"/>
    <mergeCell ref="B186:C186"/>
    <mergeCell ref="E186:F186"/>
    <mergeCell ref="A188:C189"/>
    <mergeCell ref="E188:F189"/>
    <mergeCell ref="A191:C191"/>
    <mergeCell ref="E191:F191"/>
    <mergeCell ref="A128:C128"/>
    <mergeCell ref="E128:F128"/>
    <mergeCell ref="E138:F138"/>
    <mergeCell ref="A142:C142"/>
    <mergeCell ref="B150:C150"/>
    <mergeCell ref="E150:F150"/>
    <mergeCell ref="B151:C151"/>
    <mergeCell ref="E151:F151"/>
    <mergeCell ref="A153:C154"/>
    <mergeCell ref="E153:F154"/>
    <mergeCell ref="A97:C97"/>
    <mergeCell ref="E97:F97"/>
    <mergeCell ref="E107:F107"/>
    <mergeCell ref="A112:C112"/>
    <mergeCell ref="B122:C122"/>
    <mergeCell ref="E122:F122"/>
    <mergeCell ref="B123:C123"/>
    <mergeCell ref="E123:F123"/>
    <mergeCell ref="A125:C126"/>
    <mergeCell ref="E125:F126"/>
    <mergeCell ref="E20:F20"/>
    <mergeCell ref="A23:C23"/>
    <mergeCell ref="A33:C33"/>
    <mergeCell ref="E33:F33"/>
    <mergeCell ref="A34:C34"/>
    <mergeCell ref="E34:F34"/>
    <mergeCell ref="A37:C37"/>
    <mergeCell ref="E37:F37"/>
    <mergeCell ref="A39:C39"/>
    <mergeCell ref="E39:F39"/>
    <mergeCell ref="E48:F48"/>
    <mergeCell ref="A53:C53"/>
    <mergeCell ref="B64:C64"/>
    <mergeCell ref="E64:F64"/>
    <mergeCell ref="A66:C67"/>
    <mergeCell ref="E66:F67"/>
    <mergeCell ref="A69:C69"/>
    <mergeCell ref="E69:F69"/>
    <mergeCell ref="E571:F571"/>
    <mergeCell ref="A574:C574"/>
    <mergeCell ref="E583:F583"/>
    <mergeCell ref="A571:C571"/>
    <mergeCell ref="A572:C572"/>
    <mergeCell ref="E572:F572"/>
    <mergeCell ref="E574:F574"/>
    <mergeCell ref="E378:F378"/>
    <mergeCell ref="A381:C381"/>
    <mergeCell ref="A390:C390"/>
    <mergeCell ref="E390:F390"/>
    <mergeCell ref="A391:C391"/>
    <mergeCell ref="E391:F391"/>
    <mergeCell ref="A393:C393"/>
    <mergeCell ref="E393:F393"/>
    <mergeCell ref="A394:C394"/>
    <mergeCell ref="E394:F394"/>
    <mergeCell ref="A396:C396"/>
    <mergeCell ref="E396:F396"/>
    <mergeCell ref="A410:C410"/>
    <mergeCell ref="B421:C421"/>
    <mergeCell ref="E657:F657"/>
    <mergeCell ref="B63:C63"/>
    <mergeCell ref="E63:F63"/>
    <mergeCell ref="E219:F219"/>
    <mergeCell ref="E345:F345"/>
    <mergeCell ref="E613:F613"/>
    <mergeCell ref="A618:C618"/>
    <mergeCell ref="B628:C628"/>
    <mergeCell ref="E628:F628"/>
    <mergeCell ref="B629:C629"/>
    <mergeCell ref="E629:F629"/>
    <mergeCell ref="B2:C2"/>
    <mergeCell ref="B3:C3"/>
    <mergeCell ref="A5:C6"/>
    <mergeCell ref="E5:F6"/>
    <mergeCell ref="E2:F2"/>
    <mergeCell ref="E3:F3"/>
    <mergeCell ref="A8:C8"/>
    <mergeCell ref="E8:F8"/>
    <mergeCell ref="A36:C36"/>
    <mergeCell ref="E36:F36"/>
    <mergeCell ref="E94:F94"/>
    <mergeCell ref="E79:F79"/>
    <mergeCell ref="A82:C82"/>
    <mergeCell ref="A91:C91"/>
    <mergeCell ref="E91:F91"/>
    <mergeCell ref="A92:C92"/>
    <mergeCell ref="E92:F92"/>
    <mergeCell ref="A94:C94"/>
    <mergeCell ref="A156:C156"/>
    <mergeCell ref="E156:F156"/>
    <mergeCell ref="E286:F286"/>
    <mergeCell ref="E405:F405"/>
    <mergeCell ref="E421:F421"/>
    <mergeCell ref="B422:C422"/>
    <mergeCell ref="E422:F422"/>
    <mergeCell ref="A424:C425"/>
    <mergeCell ref="E424:F425"/>
    <mergeCell ref="A427:C427"/>
    <mergeCell ref="E427:F427"/>
    <mergeCell ref="E465:F465"/>
    <mergeCell ref="E495:F495"/>
    <mergeCell ref="A498:C498"/>
    <mergeCell ref="A514:C514"/>
    <mergeCell ref="E524:F524"/>
    <mergeCell ref="E539:F539"/>
    <mergeCell ref="B539:C539"/>
    <mergeCell ref="E674:F674"/>
    <mergeCell ref="A676:C676"/>
  </mergeCells>
  <pageMargins left="0.25" right="0.25" top="0.75" bottom="0.75" header="0.3" footer="0.3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32" sqref="I3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Лист1</vt:lpstr>
      <vt:lpstr>апр</vt:lpstr>
      <vt:lpstr>Лист3</vt:lpstr>
      <vt:lpstr>Лист4</vt:lpstr>
      <vt:lpstr>Лист5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2025-11-26T11:34:38Z</dcterms:modified>
</cp:coreProperties>
</file>